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" activeTab="5"/>
  </bookViews>
  <sheets>
    <sheet name="1.mell." sheetId="1" r:id="rId1"/>
    <sheet name="2.a.mell." sheetId="2" r:id="rId2"/>
    <sheet name="2.b.mell." sheetId="3" r:id="rId3"/>
    <sheet name="3.1.mell." sheetId="4" r:id="rId4"/>
    <sheet name="3.2.mell." sheetId="5" r:id="rId5"/>
    <sheet name="3.3 mell." sheetId="6" r:id="rId6"/>
    <sheet name="3.4.mell." sheetId="7" r:id="rId7"/>
    <sheet name="3.5. mell." sheetId="8" r:id="rId8"/>
    <sheet name="3.6.mell." sheetId="9" r:id="rId9"/>
    <sheet name="3.7. 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 mell." sheetId="25" r:id="rId25"/>
    <sheet name="3.23. mell." sheetId="26" r:id="rId26"/>
    <sheet name="3.24. mell." sheetId="27" r:id="rId27"/>
    <sheet name="3.25. mell." sheetId="28" r:id="rId28"/>
    <sheet name="3.26.mell." sheetId="29" r:id="rId29"/>
    <sheet name="4. mell." sheetId="30" r:id="rId30"/>
    <sheet name="5.mell." sheetId="31" r:id="rId31"/>
    <sheet name="6.mell." sheetId="32" r:id="rId32"/>
    <sheet name="7.mell." sheetId="33" r:id="rId33"/>
    <sheet name="8. mell." sheetId="34" r:id="rId34"/>
    <sheet name="9. mell." sheetId="35" r:id="rId35"/>
  </sheet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'3.20.mell.'!$1:$6</definedName>
    <definedName name="_xlnm.Print_Titles" localSheetId="23">'3.21.mell.'!$1:$6</definedName>
    <definedName name="_xlnm.Print_Titles" localSheetId="24">'3.22. mell.'!$1:$6</definedName>
    <definedName name="_xlnm.Print_Titles" localSheetId="25">'3.23. mell.'!$1:$6</definedName>
    <definedName name="_xlnm.Print_Titles" localSheetId="26">'3.24. mell.'!$1:$6</definedName>
    <definedName name="_xlnm.Print_Titles" localSheetId="27">'3.25. mell.'!$1:$6</definedName>
    <definedName name="_xlnm.Print_Titles" localSheetId="28">'3.26.mell.'!$1:$6</definedName>
    <definedName name="_xlnm.Print_Titles" localSheetId="5">'3.3 mell.'!$1:$6</definedName>
    <definedName name="_xlnm.Print_Titles" localSheetId="6">'3.4.mell.'!$1:$6</definedName>
    <definedName name="_xlnm.Print_Titles" localSheetId="7">'3.5. mell.'!$1:$6</definedName>
    <definedName name="_xlnm.Print_Titles" localSheetId="8">'3.6.mell.'!$1:$6</definedName>
    <definedName name="_xlnm.Print_Titles" localSheetId="9">'3.7. 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<sst xmlns="http://schemas.openxmlformats.org/spreadsheetml/2006/main" count="4016" uniqueCount="582">
  <si>
    <t>Felújítási kiadások előirányzata felújításonként</t>
  </si>
  <si>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</si>
  <si>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</si>
  <si>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</si>
  <si>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</si>
  <si>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</si>
  <si>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</si>
  <si>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</si>
  <si>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</si>
  <si>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</si>
  <si>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</si>
  <si>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</si>
  <si>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</si>
  <si>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</si>
  <si>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</si>
  <si>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</si>
  <si>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</si>
  <si>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</si>
  <si>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</si>
  <si>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</si>
  <si>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</si>
  <si>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</si>
  <si>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</si>
  <si>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</si>
  <si>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</si>
  <si>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</si>
  <si>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</si>
  <si>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</si>
  <si>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</si>
  <si>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</si>
  <si>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</si>
  <si>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</si>
  <si>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</si>
  <si>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</si>
  <si>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</si>
  <si>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</si>
  <si>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</si>
  <si>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</si>
  <si>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</si>
  <si>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</si>
  <si>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</si>
  <si>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</si>
  <si>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</si>
  <si>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</si>
  <si>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</si>
  <si>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</si>
  <si>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</si>
  <si>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</si>
  <si>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</si>
  <si>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</si>
  <si>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</si>
  <si>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</si>
  <si>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</si>
  <si>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</si>
  <si>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</si>
  <si>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</si>
  <si>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</si>
  <si>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</si>
  <si>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</si>
  <si>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</si>
  <si>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</si>
  <si>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</si>
  <si>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</si>
  <si>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</si>
  <si>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</si>
  <si>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</si>
  <si>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</si>
  <si>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</si>
  <si>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</si>
  <si>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</si>
  <si>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</si>
  <si>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</si>
  <si>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</si>
  <si>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</si>
  <si>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</si>
  <si>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</si>
  <si>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</si>
  <si>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</si>
  <si>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</si>
  <si>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</si>
  <si>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</si>
  <si>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</si>
  <si>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</si>
  <si>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</si>
  <si>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</si>
  <si>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</si>
  <si>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</si>
  <si>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</si>
  <si>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</si>
  <si>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</si>
  <si>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</si>
  <si>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</si>
  <si>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</si>
  <si>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</si>
  <si>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</si>
  <si>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</si>
  <si>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</si>
  <si>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</si>
  <si>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</si>
  <si>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</si>
  <si>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</si>
  <si>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</si>
  <si>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</si>
  <si>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</si>
  <si>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</si>
  <si>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</si>
  <si>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</si>
  <si>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</si>
  <si>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</si>
  <si>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</si>
  <si>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</si>
  <si>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</si>
  <si>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</si>
  <si>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</si>
  <si>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</si>
  <si>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</si>
  <si>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</si>
  <si>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</si>
  <si>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</si>
  <si>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</si>
  <si>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</si>
  <si>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</si>
  <si>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</si>
  <si>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</si>
  <si>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</si>
  <si>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</si>
  <si>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</si>
  <si>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</si>
  <si>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</si>
  <si>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</si>
  <si>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</si>
  <si>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</si>
  <si>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</si>
  <si>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</si>
  <si>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</si>
  <si>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</si>
  <si>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</si>
  <si>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</si>
  <si>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</si>
  <si>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</si>
  <si>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</si>
  <si>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</si>
  <si>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</si>
  <si>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</si>
  <si>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</si>
  <si>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</si>
  <si>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</si>
  <si>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</si>
  <si>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</si>
  <si>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</si>
  <si>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</si>
  <si>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</si>
  <si>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</si>
  <si>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</si>
  <si>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</si>
  <si>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</si>
  <si>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</si>
  <si>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</si>
  <si>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</si>
  <si>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</si>
  <si>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</si>
  <si>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</si>
  <si>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</si>
  <si>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</si>
  <si>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</si>
  <si>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</si>
  <si>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</si>
  <si>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</si>
  <si>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</si>
  <si>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</si>
  <si>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</si>
  <si>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</si>
  <si>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</si>
  <si>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</si>
  <si>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</si>
  <si>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</si>
  <si>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</si>
  <si>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</si>
  <si>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</si>
  <si>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</si>
  <si>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</si>
  <si>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</si>
  <si>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</si>
  <si>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</si>
  <si>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</si>
  <si>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</si>
  <si>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</si>
  <si>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</si>
  <si>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</si>
  <si>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</si>
  <si>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</si>
  <si>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</si>
  <si>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</si>
  <si>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</si>
  <si>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</si>
  <si>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</si>
  <si>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</si>
  <si>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</si>
  <si>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</si>
  <si>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</si>
  <si>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</si>
  <si>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</si>
  <si>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</si>
  <si>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</si>
  <si>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</si>
  <si>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</si>
  <si>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</si>
  <si>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</si>
  <si>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</si>
  <si>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</si>
  <si>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</si>
  <si>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</si>
  <si>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</si>
  <si>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</si>
  <si>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</si>
  <si>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</si>
  <si>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</si>
  <si>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</si>
  <si>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</si>
  <si>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</si>
  <si>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</si>
  <si>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</si>
  <si>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</si>
  <si>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</si>
  <si>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</si>
  <si>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</si>
  <si>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</si>
  <si>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</si>
  <si>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</si>
  <si>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</si>
  <si>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</si>
  <si>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</si>
  <si>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</si>
  <si>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</si>
  <si>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</si>
  <si>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</si>
  <si>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</si>
  <si>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</si>
  <si>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</si>
  <si>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</si>
  <si>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</si>
  <si>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</si>
  <si>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</si>
  <si>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</si>
  <si>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</si>
  <si>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</si>
  <si>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</si>
  <si>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</si>
  <si>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</si>
  <si>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</si>
  <si>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</si>
  <si>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</si>
  <si>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</si>
  <si>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</si>
  <si>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</si>
  <si>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</si>
  <si>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</si>
  <si>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</si>
  <si>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</si>
  <si>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</si>
  <si>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</si>
  <si>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</si>
  <si>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</si>
  <si>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</si>
  <si>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</si>
  <si>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</si>
  <si>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</si>
  <si>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</si>
  <si>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</si>
  <si>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</si>
  <si>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</si>
  <si>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</si>
  <si>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</si>
  <si>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</si>
  <si>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</si>
  <si>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</si>
  <si>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</si>
  <si>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</si>
  <si>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</si>
  <si>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</si>
  <si>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</si>
  <si>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</si>
  <si>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</si>
  <si>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</si>
  <si>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</si>
  <si>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</si>
  <si>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</si>
  <si>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</si>
  <si>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</si>
  <si>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</si>
  <si>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</si>
  <si>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</si>
  <si>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</si>
  <si>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</si>
  <si>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</si>
  <si>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</si>
  <si>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</si>
  <si>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</si>
  <si>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</si>
  <si>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</si>
  <si>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</si>
  <si>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</si>
  <si>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</si>
  <si>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</si>
  <si>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</si>
  <si>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</si>
  <si>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</si>
  <si>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</si>
  <si>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</si>
  <si>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</si>
  <si>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</si>
  <si>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</si>
  <si>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</si>
  <si>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</si>
  <si>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</si>
  <si>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</si>
  <si>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</si>
  <si>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</si>
  <si>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</si>
  <si>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</si>
  <si>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</si>
  <si>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</si>
  <si>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</si>
  <si>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</si>
  <si>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</si>
  <si>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</si>
  <si>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</si>
  <si>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</si>
  <si>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</si>
  <si>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</si>
  <si>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</si>
  <si>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</si>
  <si>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</si>
  <si>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</si>
  <si>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</si>
  <si>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</si>
  <si>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</si>
  <si>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</si>
  <si>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</si>
  <si>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</si>
  <si>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</si>
  <si>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</si>
  <si>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</si>
  <si>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</si>
  <si>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</si>
  <si>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</si>
  <si>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</si>
  <si>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</si>
  <si>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</si>
  <si>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</si>
  <si>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</si>
  <si>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</si>
  <si>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</si>
  <si>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</si>
  <si>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</si>
  <si>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</si>
  <si>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</si>
  <si>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</si>
  <si>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</si>
  <si>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</si>
  <si>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</si>
  <si>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</si>
  <si>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</si>
  <si>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</si>
  <si>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</si>
  <si>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</si>
  <si>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</si>
  <si>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</si>
  <si>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</si>
  <si>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</si>
  <si>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</si>
  <si>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</si>
  <si>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</si>
  <si>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</si>
  <si>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</si>
  <si>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</si>
  <si>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</si>
  <si>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</si>
  <si>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</si>
  <si>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</si>
  <si>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</si>
  <si>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</si>
  <si>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</si>
  <si>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</si>
  <si>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</si>
  <si>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</si>
  <si>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</si>
  <si>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</si>
  <si>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</si>
  <si>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</si>
  <si>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</si>
  <si>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</si>
  <si>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</si>
  <si>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</si>
  <si>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</si>
  <si>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</si>
  <si>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</si>
  <si>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</si>
  <si>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</si>
  <si>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</si>
  <si>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</si>
  <si>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</si>
  <si>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</si>
  <si>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</si>
  <si>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</si>
  <si>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</si>
  <si>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</si>
  <si>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</si>
  <si>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</si>
  <si>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</si>
  <si>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</si>
  <si>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</si>
  <si>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</si>
  <si>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</si>
  <si>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</si>
  <si>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</si>
  <si>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</si>
  <si>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</si>
  <si>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</si>
  <si>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</si>
  <si>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</si>
  <si>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</si>
  <si>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</si>
  <si>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</si>
  <si>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</si>
  <si>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</si>
  <si>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</si>
  <si>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</si>
  <si>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</si>
  <si>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</si>
  <si>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</si>
  <si>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</si>
  <si>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</si>
  <si>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</si>
  <si>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</si>
  <si>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</si>
  <si>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</si>
  <si>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</si>
  <si>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</si>
  <si>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</si>
  <si>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</si>
  <si>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</si>
  <si>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</si>
  <si>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</si>
  <si>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</si>
  <si>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</si>
  <si>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</si>
  <si>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</si>
  <si>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</si>
  <si>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</si>
  <si>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adatok forintban</t>
  </si>
  <si>
    <t>Jogcím</t>
  </si>
  <si>
    <t xml:space="preserve">A  </t>
  </si>
  <si>
    <t>Egyéb kötelező önkormányzati feladatok támogatása</t>
  </si>
  <si>
    <t>Szociális étkeztetés</t>
  </si>
  <si>
    <t>Falugondnoki szolgáltatás</t>
  </si>
  <si>
    <t>Könyvtári feladatok támogatása</t>
  </si>
  <si>
    <t>Nyitó pénzkészlet</t>
  </si>
  <si>
    <t>Dologi kiadások</t>
  </si>
  <si>
    <t>Ellátottak pénzbeli juttatása</t>
  </si>
  <si>
    <t>Egyenleg (11-21)</t>
  </si>
  <si>
    <t>-----</t>
  </si>
  <si>
    <t>2015. évi előirányzat</t>
  </si>
  <si>
    <t>ÖNKORMÁNYZAT</t>
  </si>
  <si>
    <t>011130 Önkormányzatok és önkormányzati hivat.jogalkotó és ált.ig.tev.</t>
  </si>
  <si>
    <t>106010 Lakóingatlan szociális célú bérbeadása, üzemeltetése</t>
  </si>
  <si>
    <t>Önkormányzat</t>
  </si>
  <si>
    <t>018010 Önkormányzatok elszámolásai a központi költségvetéssel</t>
  </si>
  <si>
    <t>Működési célú központosított előirányzatok</t>
  </si>
  <si>
    <t>Helyi önkormányzatok kiegészítő támogatásai</t>
  </si>
  <si>
    <t>Helyi adók  (4.1.1.+4.1.2.)</t>
  </si>
  <si>
    <t>Működési bevételek (5.1.+…+ 5.10.)</t>
  </si>
  <si>
    <t xml:space="preserve"> 10.</t>
  </si>
  <si>
    <t xml:space="preserve">    Rövid lejáratú  hitelek, kölcsönök felvétele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</si>
  <si>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</si>
  <si>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</si>
  <si>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</si>
  <si>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</si>
  <si>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</si>
  <si>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</si>
  <si>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</si>
  <si>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</si>
  <si>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</si>
  <si>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</si>
  <si>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</si>
  <si>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</si>
  <si>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</si>
  <si>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</si>
  <si>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</si>
  <si>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</si>
  <si>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</si>
  <si>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</si>
  <si>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</si>
  <si>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</si>
  <si>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</si>
  <si>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</si>
  <si>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</si>
  <si>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</si>
  <si>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</si>
  <si>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</si>
  <si>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</si>
  <si>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</si>
  <si>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066020 Város-és községgazdálkodási egyéb szolgáltatások</t>
  </si>
  <si>
    <t>041233 Hosszabb időtartamú közfoglalkoztatás</t>
  </si>
  <si>
    <t>041232 Téli közfoglalkoztatás - Start munkaprogram</t>
  </si>
  <si>
    <t>107051 Szociális étkeztetés</t>
  </si>
  <si>
    <t>082091 Közművelődés - közösségi, társadalmi részvétel fejlesztése</t>
  </si>
  <si>
    <t>018030 Támogatási célú finanszírozási műveletek</t>
  </si>
  <si>
    <t>045160 Közutak, hidak, alagutak üzemeltetése, fenntartása</t>
  </si>
  <si>
    <t>900070 Fejezeti és általános tartalékok elszámolása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</si>
  <si>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</si>
  <si>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</si>
  <si>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</si>
  <si>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</si>
  <si>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</si>
  <si>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108055 Falugondnoki, tanyagondnoki szolgáltatás</t>
  </si>
  <si>
    <t>106020 Lakásfenntartással, lakhatással összefüggő ellátások</t>
  </si>
  <si>
    <t>105010 Munkanélküliek aktív korúak ellátásai</t>
  </si>
  <si>
    <t>107060 Egyéb szociális pénzbeli és természetbeni ellátások</t>
  </si>
  <si>
    <t>082091 Közművelődés - közösségi és társadalmi részvétel fejlesztése</t>
  </si>
  <si>
    <t>082044 Könyvtári szolgáltatások</t>
  </si>
  <si>
    <t>086090 Egyéb közösségi, társadalmi tevékenység</t>
  </si>
  <si>
    <t>086020 Helyi közösségi tér biztosítása, működtetése</t>
  </si>
  <si>
    <t>066010 Zöldterület kezelés</t>
  </si>
  <si>
    <t>A 2015. évi általános működés és ágazati feladatok támogatásának alakulása jogcímenként</t>
  </si>
  <si>
    <t>2015. évi támogatás összesen</t>
  </si>
  <si>
    <t>Zöldterület gazdálkodással kapcsolatos feladatok</t>
  </si>
  <si>
    <t>Közvilágítás fenntartásának támogatása</t>
  </si>
  <si>
    <t>Közutak fenntartásának támogatása</t>
  </si>
  <si>
    <t>Szociális feladatok támogatása</t>
  </si>
  <si>
    <t>Köztemető fenntartással kapcsolatos feldatok</t>
  </si>
  <si>
    <t>Óvoda előtti terület térkövezése</t>
  </si>
  <si>
    <t>2015.</t>
  </si>
  <si>
    <t>Felhasználás 2014.XII.31-ig</t>
  </si>
  <si>
    <t>2015. év utáni szükséglet</t>
  </si>
  <si>
    <t>Árokrendszer felújítása</t>
  </si>
  <si>
    <t>Óvoda épületének külső szigetelése</t>
  </si>
  <si>
    <t>KIMUTATÁS a 2015. évben céljelleggel juttatott támogatásokról</t>
  </si>
  <si>
    <t>Katasztrófa-védelmi Szervezet</t>
  </si>
  <si>
    <t>működési támogatás</t>
  </si>
  <si>
    <t>Falugondnoki Egyesület</t>
  </si>
  <si>
    <t>Rendőrség</t>
  </si>
  <si>
    <t>gépjárműhasználati támogatás</t>
  </si>
  <si>
    <t>Római Katolikus Plébánia</t>
  </si>
  <si>
    <t>hozzájárulás táboroztatáshoz</t>
  </si>
  <si>
    <t>BURSA Emberi Erőforrás Támogatáskezelő</t>
  </si>
  <si>
    <t>ösztöndíj</t>
  </si>
  <si>
    <t>Arany János Tehetséggondozó Program</t>
  </si>
  <si>
    <t>Szociális étkezők térítési díjából biztosított kedvezmény</t>
  </si>
  <si>
    <t>Előirányzat-felhasználási terv
2015. évre</t>
  </si>
  <si>
    <t>Bakonyszentiván Község  Önkormányzat likviditási terve
2015. évre</t>
  </si>
  <si>
    <t>1. táblázat</t>
  </si>
  <si>
    <t>2. táblázat</t>
  </si>
  <si>
    <t>2.a. melléklet az 1/2015.(II.13.) önkormányzati rendelethez</t>
  </si>
  <si>
    <t>2.b. melléklet az 1/2015.(II.13.) önkormányzati rendelethez</t>
  </si>
  <si>
    <t>3.1. melléklet az 1/2015.(II.13.) önkormányzati rendelethez</t>
  </si>
  <si>
    <t>3.2. melléklet az 1/2015.(II.13.) önkormányzati rendelethez</t>
  </si>
  <si>
    <t>3.3. melléklet az 1/2015. (II.13.) önkormányzati rendelethez</t>
  </si>
  <si>
    <t>3.4. melléklet az 1/2015.(II.13.) önkormányzati rendelethez</t>
  </si>
  <si>
    <t>3.5. melléklet az 1/2015.(II.13.) önkormányzati rendelethez</t>
  </si>
  <si>
    <t>3.6.melléklet az 1/2015.(II.13.) önkormányzati rendelethez</t>
  </si>
  <si>
    <t>3.7. melléklet az 1/2015.(II.13.) önkormányzati rendelethez</t>
  </si>
  <si>
    <t>3.8. melléklet az 1/2015.(II.13.) önkormányzati rendelethez</t>
  </si>
  <si>
    <t>3.9. melléklet az 1/2015.(II.13.) önkormányzati rendelethez</t>
  </si>
  <si>
    <t>3.10. melléklet az 1/2015.(II.13.) önkormányzati rendelethez</t>
  </si>
  <si>
    <t>3.11. melléklet az 1/2015. (II.13.) önkormányzati rendelethez</t>
  </si>
  <si>
    <t>3.12. melléklet az 1/2015. (II.13.) önkormányzati rendelethez</t>
  </si>
  <si>
    <t>3.13. melléklet az 1/2015. (II.13.) önkormányzati rendelethez</t>
  </si>
  <si>
    <t xml:space="preserve">3.14. melléklet az 1/2015. (II.13.) önkormányzati rendelethez </t>
  </si>
  <si>
    <t>3.15. melléklet az 1/2015.(II.13.) önkormányzati rendelethez</t>
  </si>
  <si>
    <t>3.16. melléklet az 1/2015. (II.13.) önkormányzati rendelethez</t>
  </si>
  <si>
    <t>3/17. melléklet az 1/2015. (II.13.) önkormányzati rendelethez</t>
  </si>
  <si>
    <t>3.18. melléklet az 1/2015.(II.13.) önkormányzati rendelethez</t>
  </si>
  <si>
    <t>3.19. melléklet az 1/2015.(II.13.) önkormányzati rendelethez</t>
  </si>
  <si>
    <t>3.20. melléklet az 1/2015. (II.13.) önkormányzati rendelethez</t>
  </si>
  <si>
    <t>3.21. melléklet az 1/2015.(II.13.) önkormányzati rendelethez</t>
  </si>
  <si>
    <t>3.22. melléklet az 1/2015. (II.13.) önkormányzati rendelethez</t>
  </si>
  <si>
    <t>3.23. melléklet az 1/2015. (II.13.) önkormányzati rendelethez</t>
  </si>
  <si>
    <t>3.24. melléklet az 1/2015.(II.13.) önkormányzati rendelethez</t>
  </si>
  <si>
    <t>3.25. melléklet az 1/2015. (II.13.) önkormányzati rendelethez</t>
  </si>
  <si>
    <t>011220 Adó-, vám- és jövedéki igazgatás</t>
  </si>
  <si>
    <t>3.26. melléklet az 1/2015. (II.13.)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</si>
</sst>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7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3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8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right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0" fontId="13" fillId="0" borderId="30" xfId="58" applyFont="1" applyFill="1" applyBorder="1" applyAlignment="1" applyProtection="1">
      <alignment vertical="center" wrapTex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4" xfId="58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7" xfId="59" applyNumberFormat="1" applyFont="1" applyFill="1" applyBorder="1" applyAlignment="1" applyProtection="1" quotePrefix="1">
      <alignment horizontal="center" vertical="center"/>
      <protection/>
    </xf>
    <xf numFmtId="164" fontId="13" fillId="0" borderId="28" xfId="59" applyNumberFormat="1" applyFont="1" applyFill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64" fontId="15" fillId="33" borderId="27" xfId="58" applyNumberFormat="1" applyFont="1" applyFill="1" applyBorder="1" applyAlignment="1" applyProtection="1">
      <alignment horizontal="righ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164" fontId="15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5" fillId="0" borderId="34" xfId="58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4" fillId="0" borderId="39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9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6" xfId="59" applyFont="1" applyFill="1" applyBorder="1" applyAlignment="1" applyProtection="1">
      <alignment horizontal="left" vertical="center" indent="1"/>
      <protection/>
    </xf>
    <xf numFmtId="0" fontId="14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82">
      <selection activeCell="B91" sqref="B91"/>
    </sheetView>
  </sheetViews>
  <sheetFormatPr defaultColWidth="9.00390625" defaultRowHeight="12.75"/>
  <cols>
    <col min="1" max="1" width="9.50390625" style="249" customWidth="1"/>
    <col min="2" max="2" width="91.625" style="249" customWidth="1"/>
    <col min="3" max="3" width="21.625" style="250" customWidth="1"/>
    <col min="4" max="4" width="9.00390625" style="262" customWidth="1"/>
    <col min="5" max="16384" width="9.375" style="262" customWidth="1"/>
  </cols>
  <sheetData>
    <row r="1" spans="1:3" ht="15.75" customHeight="1">
      <c r="A1" s="365" t="s">
        <v>10</v>
      </c>
      <c r="B1" s="365"/>
      <c r="C1" s="365"/>
    </row>
    <row r="2" spans="1:3" ht="15.75" customHeight="1" thickBot="1">
      <c r="A2" s="364" t="s">
        <v>551</v>
      </c>
      <c r="B2" s="364"/>
      <c r="C2" s="182" t="s">
        <v>174</v>
      </c>
    </row>
    <row r="3" spans="1:3" ht="37.5" customHeight="1" thickBot="1">
      <c r="A3" s="21" t="s">
        <v>63</v>
      </c>
      <c r="B3" s="22" t="s">
        <v>12</v>
      </c>
      <c r="C3" s="36" t="s">
        <v>462</v>
      </c>
    </row>
    <row r="4" spans="1:3" s="263" customFormat="1" ht="12" customHeight="1" thickBot="1">
      <c r="A4" s="257" t="s">
        <v>434</v>
      </c>
      <c r="B4" s="258" t="s">
        <v>435</v>
      </c>
      <c r="C4" s="259" t="s">
        <v>436</v>
      </c>
    </row>
    <row r="5" spans="1:3" s="264" customFormat="1" ht="12" customHeight="1" thickBot="1">
      <c r="A5" s="18" t="s">
        <v>13</v>
      </c>
      <c r="B5" s="19" t="s">
        <v>195</v>
      </c>
      <c r="C5" s="172">
        <f>+C6+C7+C8+C9+C10+C11</f>
        <v>15206</v>
      </c>
    </row>
    <row r="6" spans="1:3" s="264" customFormat="1" ht="12" customHeight="1">
      <c r="A6" s="13" t="s">
        <v>89</v>
      </c>
      <c r="B6" s="265" t="s">
        <v>196</v>
      </c>
      <c r="C6" s="175">
        <v>11041</v>
      </c>
    </row>
    <row r="7" spans="1:3" s="264" customFormat="1" ht="12" customHeight="1">
      <c r="A7" s="12" t="s">
        <v>90</v>
      </c>
      <c r="B7" s="266" t="s">
        <v>197</v>
      </c>
      <c r="C7" s="174"/>
    </row>
    <row r="8" spans="1:3" s="264" customFormat="1" ht="12" customHeight="1">
      <c r="A8" s="12" t="s">
        <v>91</v>
      </c>
      <c r="B8" s="266" t="s">
        <v>198</v>
      </c>
      <c r="C8" s="174">
        <v>2965</v>
      </c>
    </row>
    <row r="9" spans="1:3" s="264" customFormat="1" ht="12" customHeight="1">
      <c r="A9" s="12" t="s">
        <v>92</v>
      </c>
      <c r="B9" s="266" t="s">
        <v>199</v>
      </c>
      <c r="C9" s="174">
        <v>1200</v>
      </c>
    </row>
    <row r="10" spans="1:3" s="264" customFormat="1" ht="12" customHeight="1">
      <c r="A10" s="12" t="s">
        <v>123</v>
      </c>
      <c r="B10" s="168" t="s">
        <v>376</v>
      </c>
      <c r="C10" s="174"/>
    </row>
    <row r="11" spans="1:3" s="264" customFormat="1" ht="12" customHeight="1" thickBot="1">
      <c r="A11" s="14" t="s">
        <v>93</v>
      </c>
      <c r="B11" s="169" t="s">
        <v>377</v>
      </c>
      <c r="C11" s="174"/>
    </row>
    <row r="12" spans="1:3" s="264" customFormat="1" ht="12" customHeight="1" thickBot="1">
      <c r="A12" s="18" t="s">
        <v>14</v>
      </c>
      <c r="B12" s="167" t="s">
        <v>200</v>
      </c>
      <c r="C12" s="172">
        <f>+C13+C14+C15+C16+C17</f>
        <v>4043</v>
      </c>
    </row>
    <row r="13" spans="1:3" s="264" customFormat="1" ht="12" customHeight="1">
      <c r="A13" s="13" t="s">
        <v>95</v>
      </c>
      <c r="B13" s="265" t="s">
        <v>201</v>
      </c>
      <c r="C13" s="175"/>
    </row>
    <row r="14" spans="1:3" s="264" customFormat="1" ht="12" customHeight="1">
      <c r="A14" s="12" t="s">
        <v>96</v>
      </c>
      <c r="B14" s="266" t="s">
        <v>202</v>
      </c>
      <c r="C14" s="174"/>
    </row>
    <row r="15" spans="1:3" s="264" customFormat="1" ht="12" customHeight="1">
      <c r="A15" s="12" t="s">
        <v>97</v>
      </c>
      <c r="B15" s="266" t="s">
        <v>368</v>
      </c>
      <c r="C15" s="174"/>
    </row>
    <row r="16" spans="1:3" s="264" customFormat="1" ht="12" customHeight="1">
      <c r="A16" s="12" t="s">
        <v>98</v>
      </c>
      <c r="B16" s="266" t="s">
        <v>369</v>
      </c>
      <c r="C16" s="174"/>
    </row>
    <row r="17" spans="1:3" s="264" customFormat="1" ht="12" customHeight="1">
      <c r="A17" s="12" t="s">
        <v>99</v>
      </c>
      <c r="B17" s="266" t="s">
        <v>203</v>
      </c>
      <c r="C17" s="174">
        <v>4043</v>
      </c>
    </row>
    <row r="18" spans="1:3" s="264" customFormat="1" ht="12" customHeight="1" thickBot="1">
      <c r="A18" s="14" t="s">
        <v>108</v>
      </c>
      <c r="B18" s="169" t="s">
        <v>204</v>
      </c>
      <c r="C18" s="176"/>
    </row>
    <row r="19" spans="1:3" s="264" customFormat="1" ht="12" customHeight="1" thickBot="1">
      <c r="A19" s="18" t="s">
        <v>15</v>
      </c>
      <c r="B19" s="19" t="s">
        <v>205</v>
      </c>
      <c r="C19" s="172">
        <f>+C20+C21+C22+C23+C24</f>
        <v>0</v>
      </c>
    </row>
    <row r="20" spans="1:3" s="264" customFormat="1" ht="12" customHeight="1">
      <c r="A20" s="13" t="s">
        <v>78</v>
      </c>
      <c r="B20" s="265" t="s">
        <v>206</v>
      </c>
      <c r="C20" s="175"/>
    </row>
    <row r="21" spans="1:3" s="264" customFormat="1" ht="12" customHeight="1">
      <c r="A21" s="12" t="s">
        <v>79</v>
      </c>
      <c r="B21" s="266" t="s">
        <v>207</v>
      </c>
      <c r="C21" s="174"/>
    </row>
    <row r="22" spans="1:3" s="264" customFormat="1" ht="12" customHeight="1">
      <c r="A22" s="12" t="s">
        <v>80</v>
      </c>
      <c r="B22" s="266" t="s">
        <v>370</v>
      </c>
      <c r="C22" s="174"/>
    </row>
    <row r="23" spans="1:3" s="264" customFormat="1" ht="12" customHeight="1">
      <c r="A23" s="12" t="s">
        <v>81</v>
      </c>
      <c r="B23" s="266" t="s">
        <v>371</v>
      </c>
      <c r="C23" s="174"/>
    </row>
    <row r="24" spans="1:3" s="264" customFormat="1" ht="12" customHeight="1">
      <c r="A24" s="12" t="s">
        <v>142</v>
      </c>
      <c r="B24" s="266" t="s">
        <v>208</v>
      </c>
      <c r="C24" s="174"/>
    </row>
    <row r="25" spans="1:3" s="264" customFormat="1" ht="12" customHeight="1" thickBot="1">
      <c r="A25" s="14" t="s">
        <v>143</v>
      </c>
      <c r="B25" s="267" t="s">
        <v>209</v>
      </c>
      <c r="C25" s="176"/>
    </row>
    <row r="26" spans="1:3" s="264" customFormat="1" ht="12" customHeight="1" thickBot="1">
      <c r="A26" s="18" t="s">
        <v>144</v>
      </c>
      <c r="B26" s="19" t="s">
        <v>210</v>
      </c>
      <c r="C26" s="178">
        <f>+C27+C31+C32+C33</f>
        <v>800</v>
      </c>
    </row>
    <row r="27" spans="1:3" s="264" customFormat="1" ht="12" customHeight="1">
      <c r="A27" s="13" t="s">
        <v>211</v>
      </c>
      <c r="B27" s="265" t="s">
        <v>383</v>
      </c>
      <c r="C27" s="260">
        <v>300</v>
      </c>
    </row>
    <row r="28" spans="1:3" s="264" customFormat="1" ht="12" customHeight="1">
      <c r="A28" s="12" t="s">
        <v>212</v>
      </c>
      <c r="B28" s="266" t="s">
        <v>217</v>
      </c>
      <c r="C28" s="174">
        <v>300</v>
      </c>
    </row>
    <row r="29" spans="1:3" s="264" customFormat="1" ht="12" customHeight="1">
      <c r="A29" s="12" t="s">
        <v>213</v>
      </c>
      <c r="B29" s="266" t="s">
        <v>218</v>
      </c>
      <c r="C29" s="174"/>
    </row>
    <row r="30" spans="1:3" s="264" customFormat="1" ht="12" customHeight="1">
      <c r="A30" s="12" t="s">
        <v>381</v>
      </c>
      <c r="B30" s="302" t="s">
        <v>382</v>
      </c>
      <c r="C30" s="174"/>
    </row>
    <row r="31" spans="1:3" s="264" customFormat="1" ht="12" customHeight="1">
      <c r="A31" s="12" t="s">
        <v>214</v>
      </c>
      <c r="B31" s="266" t="s">
        <v>219</v>
      </c>
      <c r="C31" s="174">
        <v>500</v>
      </c>
    </row>
    <row r="32" spans="1:3" s="264" customFormat="1" ht="12" customHeight="1">
      <c r="A32" s="12" t="s">
        <v>215</v>
      </c>
      <c r="B32" s="266" t="s">
        <v>220</v>
      </c>
      <c r="C32" s="174"/>
    </row>
    <row r="33" spans="1:3" s="264" customFormat="1" ht="12" customHeight="1" thickBot="1">
      <c r="A33" s="14" t="s">
        <v>216</v>
      </c>
      <c r="B33" s="267" t="s">
        <v>221</v>
      </c>
      <c r="C33" s="176"/>
    </row>
    <row r="34" spans="1:3" s="264" customFormat="1" ht="12" customHeight="1" thickBot="1">
      <c r="A34" s="18" t="s">
        <v>17</v>
      </c>
      <c r="B34" s="19" t="s">
        <v>378</v>
      </c>
      <c r="C34" s="172">
        <f>SUM(C35:C45)</f>
        <v>1037</v>
      </c>
    </row>
    <row r="35" spans="1:3" s="264" customFormat="1" ht="12" customHeight="1">
      <c r="A35" s="13" t="s">
        <v>82</v>
      </c>
      <c r="B35" s="265" t="s">
        <v>224</v>
      </c>
      <c r="C35" s="175"/>
    </row>
    <row r="36" spans="1:3" s="264" customFormat="1" ht="12" customHeight="1">
      <c r="A36" s="12" t="s">
        <v>83</v>
      </c>
      <c r="B36" s="266" t="s">
        <v>225</v>
      </c>
      <c r="C36" s="174">
        <v>30</v>
      </c>
    </row>
    <row r="37" spans="1:3" s="264" customFormat="1" ht="12" customHeight="1">
      <c r="A37" s="12" t="s">
        <v>84</v>
      </c>
      <c r="B37" s="266" t="s">
        <v>226</v>
      </c>
      <c r="C37" s="174"/>
    </row>
    <row r="38" spans="1:3" s="264" customFormat="1" ht="12" customHeight="1">
      <c r="A38" s="12" t="s">
        <v>146</v>
      </c>
      <c r="B38" s="266" t="s">
        <v>227</v>
      </c>
      <c r="C38" s="174">
        <v>241</v>
      </c>
    </row>
    <row r="39" spans="1:3" s="264" customFormat="1" ht="12" customHeight="1">
      <c r="A39" s="12" t="s">
        <v>147</v>
      </c>
      <c r="B39" s="266" t="s">
        <v>228</v>
      </c>
      <c r="C39" s="174">
        <v>766</v>
      </c>
    </row>
    <row r="40" spans="1:3" s="264" customFormat="1" ht="12" customHeight="1">
      <c r="A40" s="12" t="s">
        <v>148</v>
      </c>
      <c r="B40" s="266" t="s">
        <v>229</v>
      </c>
      <c r="C40" s="174"/>
    </row>
    <row r="41" spans="1:3" s="264" customFormat="1" ht="12" customHeight="1">
      <c r="A41" s="12" t="s">
        <v>149</v>
      </c>
      <c r="B41" s="266" t="s">
        <v>230</v>
      </c>
      <c r="C41" s="174"/>
    </row>
    <row r="42" spans="1:3" s="264" customFormat="1" ht="12" customHeight="1">
      <c r="A42" s="12" t="s">
        <v>150</v>
      </c>
      <c r="B42" s="266" t="s">
        <v>231</v>
      </c>
      <c r="C42" s="174"/>
    </row>
    <row r="43" spans="1:3" s="264" customFormat="1" ht="12" customHeight="1">
      <c r="A43" s="12" t="s">
        <v>222</v>
      </c>
      <c r="B43" s="266" t="s">
        <v>232</v>
      </c>
      <c r="C43" s="177"/>
    </row>
    <row r="44" spans="1:3" s="264" customFormat="1" ht="12" customHeight="1">
      <c r="A44" s="14" t="s">
        <v>223</v>
      </c>
      <c r="B44" s="267" t="s">
        <v>380</v>
      </c>
      <c r="C44" s="254"/>
    </row>
    <row r="45" spans="1:3" s="264" customFormat="1" ht="12" customHeight="1" thickBot="1">
      <c r="A45" s="14" t="s">
        <v>379</v>
      </c>
      <c r="B45" s="169" t="s">
        <v>233</v>
      </c>
      <c r="C45" s="254"/>
    </row>
    <row r="46" spans="1:3" s="264" customFormat="1" ht="12" customHeight="1" thickBot="1">
      <c r="A46" s="18" t="s">
        <v>18</v>
      </c>
      <c r="B46" s="19" t="s">
        <v>234</v>
      </c>
      <c r="C46" s="172">
        <f>SUM(C47:C51)</f>
        <v>0</v>
      </c>
    </row>
    <row r="47" spans="1:3" s="264" customFormat="1" ht="12" customHeight="1">
      <c r="A47" s="13" t="s">
        <v>85</v>
      </c>
      <c r="B47" s="265" t="s">
        <v>238</v>
      </c>
      <c r="C47" s="295"/>
    </row>
    <row r="48" spans="1:3" s="264" customFormat="1" ht="12" customHeight="1">
      <c r="A48" s="12" t="s">
        <v>86</v>
      </c>
      <c r="B48" s="266" t="s">
        <v>239</v>
      </c>
      <c r="C48" s="177"/>
    </row>
    <row r="49" spans="1:3" s="264" customFormat="1" ht="12" customHeight="1">
      <c r="A49" s="12" t="s">
        <v>235</v>
      </c>
      <c r="B49" s="266" t="s">
        <v>240</v>
      </c>
      <c r="C49" s="177"/>
    </row>
    <row r="50" spans="1:3" s="264" customFormat="1" ht="12" customHeight="1">
      <c r="A50" s="12" t="s">
        <v>236</v>
      </c>
      <c r="B50" s="266" t="s">
        <v>241</v>
      </c>
      <c r="C50" s="177"/>
    </row>
    <row r="51" spans="1:3" s="264" customFormat="1" ht="12" customHeight="1" thickBot="1">
      <c r="A51" s="14" t="s">
        <v>237</v>
      </c>
      <c r="B51" s="169" t="s">
        <v>242</v>
      </c>
      <c r="C51" s="254"/>
    </row>
    <row r="52" spans="1:3" s="264" customFormat="1" ht="12" customHeight="1" thickBot="1">
      <c r="A52" s="18" t="s">
        <v>151</v>
      </c>
      <c r="B52" s="19" t="s">
        <v>243</v>
      </c>
      <c r="C52" s="172">
        <f>SUM(C53:C55)</f>
        <v>0</v>
      </c>
    </row>
    <row r="53" spans="1:3" s="264" customFormat="1" ht="12" customHeight="1">
      <c r="A53" s="13" t="s">
        <v>87</v>
      </c>
      <c r="B53" s="265" t="s">
        <v>244</v>
      </c>
      <c r="C53" s="175"/>
    </row>
    <row r="54" spans="1:3" s="264" customFormat="1" ht="12" customHeight="1">
      <c r="A54" s="12" t="s">
        <v>88</v>
      </c>
      <c r="B54" s="266" t="s">
        <v>372</v>
      </c>
      <c r="C54" s="174"/>
    </row>
    <row r="55" spans="1:3" s="264" customFormat="1" ht="12" customHeight="1">
      <c r="A55" s="12" t="s">
        <v>247</v>
      </c>
      <c r="B55" s="266" t="s">
        <v>245</v>
      </c>
      <c r="C55" s="174"/>
    </row>
    <row r="56" spans="1:3" s="264" customFormat="1" ht="12" customHeight="1" thickBot="1">
      <c r="A56" s="14" t="s">
        <v>248</v>
      </c>
      <c r="B56" s="169" t="s">
        <v>246</v>
      </c>
      <c r="C56" s="176"/>
    </row>
    <row r="57" spans="1:3" s="264" customFormat="1" ht="12" customHeight="1" thickBot="1">
      <c r="A57" s="18" t="s">
        <v>20</v>
      </c>
      <c r="B57" s="167" t="s">
        <v>249</v>
      </c>
      <c r="C57" s="172">
        <f>SUM(C58:C60)</f>
        <v>0</v>
      </c>
    </row>
    <row r="58" spans="1:3" s="264" customFormat="1" ht="12" customHeight="1">
      <c r="A58" s="13" t="s">
        <v>152</v>
      </c>
      <c r="B58" s="265" t="s">
        <v>251</v>
      </c>
      <c r="C58" s="177"/>
    </row>
    <row r="59" spans="1:3" s="264" customFormat="1" ht="12" customHeight="1">
      <c r="A59" s="12" t="s">
        <v>153</v>
      </c>
      <c r="B59" s="266" t="s">
        <v>373</v>
      </c>
      <c r="C59" s="177"/>
    </row>
    <row r="60" spans="1:3" s="264" customFormat="1" ht="12" customHeight="1">
      <c r="A60" s="12" t="s">
        <v>175</v>
      </c>
      <c r="B60" s="266" t="s">
        <v>252</v>
      </c>
      <c r="C60" s="177"/>
    </row>
    <row r="61" spans="1:3" s="264" customFormat="1" ht="12" customHeight="1" thickBot="1">
      <c r="A61" s="14" t="s">
        <v>250</v>
      </c>
      <c r="B61" s="169" t="s">
        <v>253</v>
      </c>
      <c r="C61" s="177"/>
    </row>
    <row r="62" spans="1:3" s="264" customFormat="1" ht="12" customHeight="1" thickBot="1">
      <c r="A62" s="309" t="s">
        <v>423</v>
      </c>
      <c r="B62" s="19" t="s">
        <v>254</v>
      </c>
      <c r="C62" s="178">
        <f>+C5+C12+C19+C26+C34+C46+C52+C57</f>
        <v>21086</v>
      </c>
    </row>
    <row r="63" spans="1:3" s="264" customFormat="1" ht="12" customHeight="1" thickBot="1">
      <c r="A63" s="297" t="s">
        <v>255</v>
      </c>
      <c r="B63" s="167" t="s">
        <v>256</v>
      </c>
      <c r="C63" s="172">
        <f>SUM(C64:C66)</f>
        <v>0</v>
      </c>
    </row>
    <row r="64" spans="1:3" s="264" customFormat="1" ht="12" customHeight="1">
      <c r="A64" s="13" t="s">
        <v>286</v>
      </c>
      <c r="B64" s="265" t="s">
        <v>257</v>
      </c>
      <c r="C64" s="177"/>
    </row>
    <row r="65" spans="1:3" s="264" customFormat="1" ht="12" customHeight="1">
      <c r="A65" s="12" t="s">
        <v>295</v>
      </c>
      <c r="B65" s="266" t="s">
        <v>258</v>
      </c>
      <c r="C65" s="177"/>
    </row>
    <row r="66" spans="1:3" s="264" customFormat="1" ht="12" customHeight="1" thickBot="1">
      <c r="A66" s="14" t="s">
        <v>296</v>
      </c>
      <c r="B66" s="303" t="s">
        <v>408</v>
      </c>
      <c r="C66" s="177"/>
    </row>
    <row r="67" spans="1:3" s="264" customFormat="1" ht="12" customHeight="1" thickBot="1">
      <c r="A67" s="297" t="s">
        <v>259</v>
      </c>
      <c r="B67" s="167" t="s">
        <v>260</v>
      </c>
      <c r="C67" s="172">
        <f>SUM(C68:C71)</f>
        <v>0</v>
      </c>
    </row>
    <row r="68" spans="1:3" s="264" customFormat="1" ht="12" customHeight="1">
      <c r="A68" s="13" t="s">
        <v>124</v>
      </c>
      <c r="B68" s="265" t="s">
        <v>261</v>
      </c>
      <c r="C68" s="177"/>
    </row>
    <row r="69" spans="1:3" s="264" customFormat="1" ht="12" customHeight="1">
      <c r="A69" s="12" t="s">
        <v>125</v>
      </c>
      <c r="B69" s="266" t="s">
        <v>262</v>
      </c>
      <c r="C69" s="177"/>
    </row>
    <row r="70" spans="1:3" s="264" customFormat="1" ht="12" customHeight="1">
      <c r="A70" s="12" t="s">
        <v>287</v>
      </c>
      <c r="B70" s="266" t="s">
        <v>263</v>
      </c>
      <c r="C70" s="177"/>
    </row>
    <row r="71" spans="1:3" s="264" customFormat="1" ht="12" customHeight="1" thickBot="1">
      <c r="A71" s="14" t="s">
        <v>288</v>
      </c>
      <c r="B71" s="169" t="s">
        <v>264</v>
      </c>
      <c r="C71" s="177"/>
    </row>
    <row r="72" spans="1:3" s="264" customFormat="1" ht="12" customHeight="1" thickBot="1">
      <c r="A72" s="297" t="s">
        <v>265</v>
      </c>
      <c r="B72" s="167" t="s">
        <v>266</v>
      </c>
      <c r="C72" s="172">
        <f>SUM(C73:C74)</f>
        <v>5604</v>
      </c>
    </row>
    <row r="73" spans="1:3" s="264" customFormat="1" ht="12" customHeight="1">
      <c r="A73" s="13" t="s">
        <v>289</v>
      </c>
      <c r="B73" s="265" t="s">
        <v>267</v>
      </c>
      <c r="C73" s="177">
        <v>5604</v>
      </c>
    </row>
    <row r="74" spans="1:3" s="264" customFormat="1" ht="12" customHeight="1" thickBot="1">
      <c r="A74" s="14" t="s">
        <v>290</v>
      </c>
      <c r="B74" s="169" t="s">
        <v>268</v>
      </c>
      <c r="C74" s="177"/>
    </row>
    <row r="75" spans="1:3" s="264" customFormat="1" ht="12" customHeight="1" thickBot="1">
      <c r="A75" s="297" t="s">
        <v>269</v>
      </c>
      <c r="B75" s="167" t="s">
        <v>270</v>
      </c>
      <c r="C75" s="172">
        <f>SUM(C76:C78)</f>
        <v>0</v>
      </c>
    </row>
    <row r="76" spans="1:3" s="264" customFormat="1" ht="12" customHeight="1">
      <c r="A76" s="13" t="s">
        <v>291</v>
      </c>
      <c r="B76" s="265" t="s">
        <v>271</v>
      </c>
      <c r="C76" s="177"/>
    </row>
    <row r="77" spans="1:3" s="264" customFormat="1" ht="12" customHeight="1">
      <c r="A77" s="12" t="s">
        <v>292</v>
      </c>
      <c r="B77" s="266" t="s">
        <v>272</v>
      </c>
      <c r="C77" s="177"/>
    </row>
    <row r="78" spans="1:3" s="264" customFormat="1" ht="12" customHeight="1" thickBot="1">
      <c r="A78" s="14" t="s">
        <v>293</v>
      </c>
      <c r="B78" s="169" t="s">
        <v>273</v>
      </c>
      <c r="C78" s="177"/>
    </row>
    <row r="79" spans="1:3" s="264" customFormat="1" ht="12" customHeight="1" thickBot="1">
      <c r="A79" s="297" t="s">
        <v>274</v>
      </c>
      <c r="B79" s="167" t="s">
        <v>294</v>
      </c>
      <c r="C79" s="172">
        <f>SUM(C80:C83)</f>
        <v>0</v>
      </c>
    </row>
    <row r="80" spans="1:3" s="264" customFormat="1" ht="12" customHeight="1">
      <c r="A80" s="268" t="s">
        <v>275</v>
      </c>
      <c r="B80" s="265" t="s">
        <v>276</v>
      </c>
      <c r="C80" s="177"/>
    </row>
    <row r="81" spans="1:3" s="264" customFormat="1" ht="12" customHeight="1">
      <c r="A81" s="269" t="s">
        <v>277</v>
      </c>
      <c r="B81" s="266" t="s">
        <v>278</v>
      </c>
      <c r="C81" s="177"/>
    </row>
    <row r="82" spans="1:3" s="264" customFormat="1" ht="12" customHeight="1">
      <c r="A82" s="269" t="s">
        <v>279</v>
      </c>
      <c r="B82" s="266" t="s">
        <v>280</v>
      </c>
      <c r="C82" s="177"/>
    </row>
    <row r="83" spans="1:3" s="264" customFormat="1" ht="12" customHeight="1" thickBot="1">
      <c r="A83" s="270" t="s">
        <v>281</v>
      </c>
      <c r="B83" s="169" t="s">
        <v>282</v>
      </c>
      <c r="C83" s="177"/>
    </row>
    <row r="84" spans="1:3" s="264" customFormat="1" ht="12" customHeight="1" thickBot="1">
      <c r="A84" s="297" t="s">
        <v>283</v>
      </c>
      <c r="B84" s="167" t="s">
        <v>422</v>
      </c>
      <c r="C84" s="296"/>
    </row>
    <row r="85" spans="1:3" s="264" customFormat="1" ht="13.5" customHeight="1" thickBot="1">
      <c r="A85" s="297" t="s">
        <v>285</v>
      </c>
      <c r="B85" s="167" t="s">
        <v>284</v>
      </c>
      <c r="C85" s="296"/>
    </row>
    <row r="86" spans="1:3" s="264" customFormat="1" ht="15.75" customHeight="1" thickBot="1">
      <c r="A86" s="297" t="s">
        <v>297</v>
      </c>
      <c r="B86" s="271" t="s">
        <v>425</v>
      </c>
      <c r="C86" s="178">
        <f>+C63+C67+C72+C75+C79+C85+C84</f>
        <v>5604</v>
      </c>
    </row>
    <row r="87" spans="1:3" s="264" customFormat="1" ht="16.5" customHeight="1" thickBot="1">
      <c r="A87" s="298" t="s">
        <v>424</v>
      </c>
      <c r="B87" s="272" t="s">
        <v>426</v>
      </c>
      <c r="C87" s="178">
        <f>+C62+C86</f>
        <v>26690</v>
      </c>
    </row>
    <row r="88" spans="1:3" s="264" customFormat="1" ht="83.25" customHeight="1">
      <c r="A88" s="3"/>
      <c r="B88" s="4"/>
      <c r="C88" s="179"/>
    </row>
    <row r="89" spans="1:3" ht="16.5" customHeight="1">
      <c r="A89" s="365" t="s">
        <v>42</v>
      </c>
      <c r="B89" s="365"/>
      <c r="C89" s="365"/>
    </row>
    <row r="90" spans="1:3" s="273" customFormat="1" ht="16.5" customHeight="1" thickBot="1">
      <c r="A90" s="366" t="s">
        <v>552</v>
      </c>
      <c r="B90" s="366"/>
      <c r="C90" s="108" t="s">
        <v>174</v>
      </c>
    </row>
    <row r="91" spans="1:3" ht="37.5" customHeight="1" thickBot="1">
      <c r="A91" s="21" t="s">
        <v>63</v>
      </c>
      <c r="B91" s="22" t="s">
        <v>43</v>
      </c>
      <c r="C91" s="36" t="str">
        <f>+C3</f>
        <v>2015. évi előirányzat</v>
      </c>
    </row>
    <row r="92" spans="1:3" s="263" customFormat="1" ht="12" customHeight="1" thickBot="1">
      <c r="A92" s="30" t="s">
        <v>434</v>
      </c>
      <c r="B92" s="31" t="s">
        <v>435</v>
      </c>
      <c r="C92" s="32" t="s">
        <v>436</v>
      </c>
    </row>
    <row r="93" spans="1:3" ht="12" customHeight="1" thickBot="1">
      <c r="A93" s="20" t="s">
        <v>13</v>
      </c>
      <c r="B93" s="24" t="s">
        <v>384</v>
      </c>
      <c r="C93" s="171">
        <f>C94+C95+C96+C97+C98+C111</f>
        <v>24662</v>
      </c>
    </row>
    <row r="94" spans="1:3" ht="12" customHeight="1">
      <c r="A94" s="15" t="s">
        <v>89</v>
      </c>
      <c r="B94" s="8" t="s">
        <v>44</v>
      </c>
      <c r="C94" s="173">
        <v>7118</v>
      </c>
    </row>
    <row r="95" spans="1:3" ht="12" customHeight="1">
      <c r="A95" s="12" t="s">
        <v>90</v>
      </c>
      <c r="B95" s="6" t="s">
        <v>154</v>
      </c>
      <c r="C95" s="174">
        <v>1864</v>
      </c>
    </row>
    <row r="96" spans="1:3" ht="12" customHeight="1">
      <c r="A96" s="12" t="s">
        <v>91</v>
      </c>
      <c r="B96" s="6" t="s">
        <v>122</v>
      </c>
      <c r="C96" s="176">
        <v>9966</v>
      </c>
    </row>
    <row r="97" spans="1:3" ht="12" customHeight="1">
      <c r="A97" s="12" t="s">
        <v>92</v>
      </c>
      <c r="B97" s="9" t="s">
        <v>155</v>
      </c>
      <c r="C97" s="176">
        <v>3338</v>
      </c>
    </row>
    <row r="98" spans="1:3" ht="12" customHeight="1">
      <c r="A98" s="12" t="s">
        <v>103</v>
      </c>
      <c r="B98" s="17" t="s">
        <v>156</v>
      </c>
      <c r="C98" s="176">
        <v>420</v>
      </c>
    </row>
    <row r="99" spans="1:3" ht="12" customHeight="1">
      <c r="A99" s="12" t="s">
        <v>93</v>
      </c>
      <c r="B99" s="6" t="s">
        <v>389</v>
      </c>
      <c r="C99" s="176"/>
    </row>
    <row r="100" spans="1:3" ht="12" customHeight="1">
      <c r="A100" s="12" t="s">
        <v>94</v>
      </c>
      <c r="B100" s="112" t="s">
        <v>388</v>
      </c>
      <c r="C100" s="176"/>
    </row>
    <row r="101" spans="1:3" ht="12" customHeight="1">
      <c r="A101" s="12" t="s">
        <v>104</v>
      </c>
      <c r="B101" s="112" t="s">
        <v>387</v>
      </c>
      <c r="C101" s="176"/>
    </row>
    <row r="102" spans="1:3" ht="12" customHeight="1">
      <c r="A102" s="12" t="s">
        <v>105</v>
      </c>
      <c r="B102" s="110" t="s">
        <v>300</v>
      </c>
      <c r="C102" s="176"/>
    </row>
    <row r="103" spans="1:3" ht="12" customHeight="1">
      <c r="A103" s="12" t="s">
        <v>106</v>
      </c>
      <c r="B103" s="111" t="s">
        <v>301</v>
      </c>
      <c r="C103" s="176"/>
    </row>
    <row r="104" spans="1:3" ht="12" customHeight="1">
      <c r="A104" s="12" t="s">
        <v>107</v>
      </c>
      <c r="B104" s="111" t="s">
        <v>302</v>
      </c>
      <c r="C104" s="176"/>
    </row>
    <row r="105" spans="1:3" ht="12" customHeight="1">
      <c r="A105" s="12" t="s">
        <v>109</v>
      </c>
      <c r="B105" s="110" t="s">
        <v>303</v>
      </c>
      <c r="C105" s="176">
        <v>225</v>
      </c>
    </row>
    <row r="106" spans="1:3" ht="12" customHeight="1">
      <c r="A106" s="12" t="s">
        <v>157</v>
      </c>
      <c r="B106" s="110" t="s">
        <v>304</v>
      </c>
      <c r="C106" s="176"/>
    </row>
    <row r="107" spans="1:3" ht="12" customHeight="1">
      <c r="A107" s="12" t="s">
        <v>298</v>
      </c>
      <c r="B107" s="111" t="s">
        <v>305</v>
      </c>
      <c r="C107" s="176"/>
    </row>
    <row r="108" spans="1:3" ht="12" customHeight="1">
      <c r="A108" s="11" t="s">
        <v>299</v>
      </c>
      <c r="B108" s="112" t="s">
        <v>306</v>
      </c>
      <c r="C108" s="176"/>
    </row>
    <row r="109" spans="1:3" ht="12" customHeight="1">
      <c r="A109" s="12" t="s">
        <v>385</v>
      </c>
      <c r="B109" s="112" t="s">
        <v>307</v>
      </c>
      <c r="C109" s="176"/>
    </row>
    <row r="110" spans="1:3" ht="12" customHeight="1">
      <c r="A110" s="14" t="s">
        <v>386</v>
      </c>
      <c r="B110" s="112" t="s">
        <v>308</v>
      </c>
      <c r="C110" s="176">
        <v>195</v>
      </c>
    </row>
    <row r="111" spans="1:3" ht="12" customHeight="1">
      <c r="A111" s="12" t="s">
        <v>390</v>
      </c>
      <c r="B111" s="9" t="s">
        <v>45</v>
      </c>
      <c r="C111" s="174">
        <v>1956</v>
      </c>
    </row>
    <row r="112" spans="1:3" ht="12" customHeight="1">
      <c r="A112" s="12" t="s">
        <v>391</v>
      </c>
      <c r="B112" s="6" t="s">
        <v>393</v>
      </c>
      <c r="C112" s="174">
        <v>1956</v>
      </c>
    </row>
    <row r="113" spans="1:3" ht="12" customHeight="1" thickBot="1">
      <c r="A113" s="16" t="s">
        <v>392</v>
      </c>
      <c r="B113" s="307" t="s">
        <v>394</v>
      </c>
      <c r="C113" s="180"/>
    </row>
    <row r="114" spans="1:3" ht="12" customHeight="1" thickBot="1">
      <c r="A114" s="304" t="s">
        <v>14</v>
      </c>
      <c r="B114" s="305" t="s">
        <v>309</v>
      </c>
      <c r="C114" s="306">
        <f>+C115+C117+C119</f>
        <v>2028</v>
      </c>
    </row>
    <row r="115" spans="1:3" ht="12" customHeight="1">
      <c r="A115" s="13" t="s">
        <v>95</v>
      </c>
      <c r="B115" s="6" t="s">
        <v>173</v>
      </c>
      <c r="C115" s="175"/>
    </row>
    <row r="116" spans="1:3" ht="12" customHeight="1">
      <c r="A116" s="13" t="s">
        <v>96</v>
      </c>
      <c r="B116" s="10" t="s">
        <v>313</v>
      </c>
      <c r="C116" s="175"/>
    </row>
    <row r="117" spans="1:3" ht="12" customHeight="1">
      <c r="A117" s="13" t="s">
        <v>97</v>
      </c>
      <c r="B117" s="10" t="s">
        <v>158</v>
      </c>
      <c r="C117" s="174">
        <v>2028</v>
      </c>
    </row>
    <row r="118" spans="1:3" ht="12" customHeight="1">
      <c r="A118" s="13" t="s">
        <v>98</v>
      </c>
      <c r="B118" s="10" t="s">
        <v>314</v>
      </c>
      <c r="C118" s="160"/>
    </row>
    <row r="119" spans="1:3" ht="12" customHeight="1">
      <c r="A119" s="13" t="s">
        <v>99</v>
      </c>
      <c r="B119" s="169" t="s">
        <v>176</v>
      </c>
      <c r="C119" s="160"/>
    </row>
    <row r="120" spans="1:3" ht="12" customHeight="1">
      <c r="A120" s="13" t="s">
        <v>108</v>
      </c>
      <c r="B120" s="168" t="s">
        <v>374</v>
      </c>
      <c r="C120" s="160"/>
    </row>
    <row r="121" spans="1:3" ht="12" customHeight="1">
      <c r="A121" s="13" t="s">
        <v>110</v>
      </c>
      <c r="B121" s="261" t="s">
        <v>319</v>
      </c>
      <c r="C121" s="160"/>
    </row>
    <row r="122" spans="1:3" ht="15.75">
      <c r="A122" s="13" t="s">
        <v>159</v>
      </c>
      <c r="B122" s="111" t="s">
        <v>302</v>
      </c>
      <c r="C122" s="160"/>
    </row>
    <row r="123" spans="1:3" ht="12" customHeight="1">
      <c r="A123" s="13" t="s">
        <v>160</v>
      </c>
      <c r="B123" s="111" t="s">
        <v>318</v>
      </c>
      <c r="C123" s="160"/>
    </row>
    <row r="124" spans="1:3" ht="12" customHeight="1">
      <c r="A124" s="13" t="s">
        <v>161</v>
      </c>
      <c r="B124" s="111" t="s">
        <v>317</v>
      </c>
      <c r="C124" s="160"/>
    </row>
    <row r="125" spans="1:3" ht="12" customHeight="1">
      <c r="A125" s="13" t="s">
        <v>310</v>
      </c>
      <c r="B125" s="111" t="s">
        <v>305</v>
      </c>
      <c r="C125" s="160"/>
    </row>
    <row r="126" spans="1:3" ht="12" customHeight="1">
      <c r="A126" s="13" t="s">
        <v>311</v>
      </c>
      <c r="B126" s="111" t="s">
        <v>316</v>
      </c>
      <c r="C126" s="160"/>
    </row>
    <row r="127" spans="1:3" ht="16.5" thickBot="1">
      <c r="A127" s="11" t="s">
        <v>312</v>
      </c>
      <c r="B127" s="111" t="s">
        <v>315</v>
      </c>
      <c r="C127" s="161"/>
    </row>
    <row r="128" spans="1:3" ht="12" customHeight="1" thickBot="1">
      <c r="A128" s="18" t="s">
        <v>15</v>
      </c>
      <c r="B128" s="102" t="s">
        <v>395</v>
      </c>
      <c r="C128" s="172">
        <f>+C93+C114</f>
        <v>26690</v>
      </c>
    </row>
    <row r="129" spans="1:3" ht="12" customHeight="1" thickBot="1">
      <c r="A129" s="18" t="s">
        <v>16</v>
      </c>
      <c r="B129" s="102" t="s">
        <v>396</v>
      </c>
      <c r="C129" s="172">
        <f>+C130+C131+C132</f>
        <v>0</v>
      </c>
    </row>
    <row r="130" spans="1:3" ht="12" customHeight="1">
      <c r="A130" s="13" t="s">
        <v>211</v>
      </c>
      <c r="B130" s="10" t="s">
        <v>403</v>
      </c>
      <c r="C130" s="160"/>
    </row>
    <row r="131" spans="1:3" ht="12" customHeight="1">
      <c r="A131" s="13" t="s">
        <v>214</v>
      </c>
      <c r="B131" s="10" t="s">
        <v>404</v>
      </c>
      <c r="C131" s="160"/>
    </row>
    <row r="132" spans="1:3" ht="12" customHeight="1" thickBot="1">
      <c r="A132" s="11" t="s">
        <v>215</v>
      </c>
      <c r="B132" s="10" t="s">
        <v>405</v>
      </c>
      <c r="C132" s="160"/>
    </row>
    <row r="133" spans="1:3" ht="12" customHeight="1" thickBot="1">
      <c r="A133" s="18" t="s">
        <v>17</v>
      </c>
      <c r="B133" s="102" t="s">
        <v>397</v>
      </c>
      <c r="C133" s="172">
        <f>SUM(C134:C139)</f>
        <v>0</v>
      </c>
    </row>
    <row r="134" spans="1:3" ht="12" customHeight="1">
      <c r="A134" s="13" t="s">
        <v>82</v>
      </c>
      <c r="B134" s="7" t="s">
        <v>406</v>
      </c>
      <c r="C134" s="160"/>
    </row>
    <row r="135" spans="1:3" ht="12" customHeight="1">
      <c r="A135" s="13" t="s">
        <v>83</v>
      </c>
      <c r="B135" s="7" t="s">
        <v>398</v>
      </c>
      <c r="C135" s="160"/>
    </row>
    <row r="136" spans="1:3" ht="12" customHeight="1">
      <c r="A136" s="13" t="s">
        <v>84</v>
      </c>
      <c r="B136" s="7" t="s">
        <v>399</v>
      </c>
      <c r="C136" s="160"/>
    </row>
    <row r="137" spans="1:3" ht="12" customHeight="1">
      <c r="A137" s="13" t="s">
        <v>146</v>
      </c>
      <c r="B137" s="7" t="s">
        <v>400</v>
      </c>
      <c r="C137" s="160"/>
    </row>
    <row r="138" spans="1:3" ht="12" customHeight="1">
      <c r="A138" s="13" t="s">
        <v>147</v>
      </c>
      <c r="B138" s="7" t="s">
        <v>401</v>
      </c>
      <c r="C138" s="160"/>
    </row>
    <row r="139" spans="1:3" ht="12" customHeight="1" thickBot="1">
      <c r="A139" s="11" t="s">
        <v>148</v>
      </c>
      <c r="B139" s="7" t="s">
        <v>402</v>
      </c>
      <c r="C139" s="160"/>
    </row>
    <row r="140" spans="1:3" ht="12" customHeight="1" thickBot="1">
      <c r="A140" s="18" t="s">
        <v>18</v>
      </c>
      <c r="B140" s="102" t="s">
        <v>410</v>
      </c>
      <c r="C140" s="178">
        <f>+C141+C142+C143+C144</f>
        <v>0</v>
      </c>
    </row>
    <row r="141" spans="1:3" ht="12" customHeight="1">
      <c r="A141" s="13" t="s">
        <v>85</v>
      </c>
      <c r="B141" s="7" t="s">
        <v>320</v>
      </c>
      <c r="C141" s="160"/>
    </row>
    <row r="142" spans="1:3" ht="12" customHeight="1">
      <c r="A142" s="13" t="s">
        <v>86</v>
      </c>
      <c r="B142" s="7" t="s">
        <v>321</v>
      </c>
      <c r="C142" s="160"/>
    </row>
    <row r="143" spans="1:3" ht="12" customHeight="1">
      <c r="A143" s="13" t="s">
        <v>235</v>
      </c>
      <c r="B143" s="7" t="s">
        <v>411</v>
      </c>
      <c r="C143" s="160"/>
    </row>
    <row r="144" spans="1:3" ht="12" customHeight="1" thickBot="1">
      <c r="A144" s="11" t="s">
        <v>236</v>
      </c>
      <c r="B144" s="5" t="s">
        <v>340</v>
      </c>
      <c r="C144" s="160"/>
    </row>
    <row r="145" spans="1:3" ht="12" customHeight="1" thickBot="1">
      <c r="A145" s="18" t="s">
        <v>19</v>
      </c>
      <c r="B145" s="102" t="s">
        <v>412</v>
      </c>
      <c r="C145" s="181">
        <f>SUM(C146:C150)</f>
        <v>0</v>
      </c>
    </row>
    <row r="146" spans="1:3" ht="12" customHeight="1">
      <c r="A146" s="13" t="s">
        <v>87</v>
      </c>
      <c r="B146" s="7" t="s">
        <v>407</v>
      </c>
      <c r="C146" s="160"/>
    </row>
    <row r="147" spans="1:3" ht="12" customHeight="1">
      <c r="A147" s="13" t="s">
        <v>88</v>
      </c>
      <c r="B147" s="7" t="s">
        <v>414</v>
      </c>
      <c r="C147" s="160"/>
    </row>
    <row r="148" spans="1:3" ht="12" customHeight="1">
      <c r="A148" s="13" t="s">
        <v>247</v>
      </c>
      <c r="B148" s="7" t="s">
        <v>409</v>
      </c>
      <c r="C148" s="160"/>
    </row>
    <row r="149" spans="1:3" ht="12" customHeight="1">
      <c r="A149" s="13" t="s">
        <v>248</v>
      </c>
      <c r="B149" s="7" t="s">
        <v>415</v>
      </c>
      <c r="C149" s="160"/>
    </row>
    <row r="150" spans="1:3" ht="12" customHeight="1" thickBot="1">
      <c r="A150" s="13" t="s">
        <v>413</v>
      </c>
      <c r="B150" s="7" t="s">
        <v>416</v>
      </c>
      <c r="C150" s="160"/>
    </row>
    <row r="151" spans="1:3" ht="12" customHeight="1" thickBot="1">
      <c r="A151" s="18" t="s">
        <v>20</v>
      </c>
      <c r="B151" s="102" t="s">
        <v>417</v>
      </c>
      <c r="C151" s="308"/>
    </row>
    <row r="152" spans="1:3" ht="12" customHeight="1" thickBot="1">
      <c r="A152" s="18" t="s">
        <v>21</v>
      </c>
      <c r="B152" s="102" t="s">
        <v>418</v>
      </c>
      <c r="C152" s="308"/>
    </row>
    <row r="153" spans="1:9" ht="15" customHeight="1" thickBot="1">
      <c r="A153" s="18" t="s">
        <v>22</v>
      </c>
      <c r="B153" s="102" t="s">
        <v>420</v>
      </c>
      <c r="C153" s="274">
        <f>+C129+C133+C140+C145+C151+C152</f>
        <v>0</v>
      </c>
      <c r="F153" s="275"/>
      <c r="G153" s="276"/>
      <c r="H153" s="276"/>
      <c r="I153" s="276"/>
    </row>
    <row r="154" spans="1:3" s="264" customFormat="1" ht="12.75" customHeight="1" thickBot="1">
      <c r="A154" s="170" t="s">
        <v>23</v>
      </c>
      <c r="B154" s="248" t="s">
        <v>419</v>
      </c>
      <c r="C154" s="274">
        <f>+C128+C153</f>
        <v>26690</v>
      </c>
    </row>
    <row r="155" ht="7.5" customHeight="1"/>
    <row r="156" spans="1:3" ht="15.75">
      <c r="A156" s="367" t="s">
        <v>322</v>
      </c>
      <c r="B156" s="367"/>
      <c r="C156" s="367"/>
    </row>
    <row r="157" spans="1:3" ht="15" customHeight="1" thickBot="1">
      <c r="A157" s="364" t="s">
        <v>126</v>
      </c>
      <c r="B157" s="364"/>
      <c r="C157" s="182" t="s">
        <v>174</v>
      </c>
    </row>
    <row r="158" spans="1:4" ht="13.5" customHeight="1" thickBot="1">
      <c r="A158" s="18">
        <v>1</v>
      </c>
      <c r="B158" s="23" t="s">
        <v>421</v>
      </c>
      <c r="C158" s="172">
        <f>+C62-C128</f>
        <v>-5604</v>
      </c>
      <c r="D158" s="277"/>
    </row>
    <row r="159" spans="1:3" ht="27.75" customHeight="1" thickBot="1">
      <c r="A159" s="18" t="s">
        <v>14</v>
      </c>
      <c r="B159" s="23" t="s">
        <v>427</v>
      </c>
      <c r="C159" s="172">
        <f>+C86-C153</f>
        <v>5604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Bakonyszentiván Önkormányzat
2015. ÉVI KÖLTSÉGVETÉSÉNEK ÖSSZEVONT MÉRLEGE&amp;10
&amp;R&amp;"Times New Roman CE,Félkövér dőlt"&amp;11 1.  melléklet az 1/2015. (II. 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561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505</v>
      </c>
      <c r="C3" s="241" t="s">
        <v>55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766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>
        <v>766</v>
      </c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766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766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1658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1658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1658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562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506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30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30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30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30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195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563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507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5604</v>
      </c>
    </row>
    <row r="38" spans="1:3" s="242" customFormat="1" ht="12" customHeight="1">
      <c r="A38" s="286" t="s">
        <v>358</v>
      </c>
      <c r="B38" s="287" t="s">
        <v>183</v>
      </c>
      <c r="C38" s="61">
        <v>5604</v>
      </c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5604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564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508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387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387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1520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>
        <v>1520</v>
      </c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1907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565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509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1956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479</v>
      </c>
      <c r="C50" s="64">
        <v>1956</v>
      </c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1956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566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510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>
        <v>195</v>
      </c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567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511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1305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1305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508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>
        <v>508</v>
      </c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1813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568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512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537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537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537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569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513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768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768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768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570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514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146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146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146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C1">
      <selection activeCell="F33" sqref="F33"/>
    </sheetView>
  </sheetViews>
  <sheetFormatPr defaultColWidth="9.00390625" defaultRowHeight="12.75"/>
  <cols>
    <col min="1" max="1" width="6.875" style="47" customWidth="1"/>
    <col min="2" max="2" width="55.125" style="11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94" t="s">
        <v>129</v>
      </c>
      <c r="C1" s="195"/>
      <c r="D1" s="195"/>
      <c r="E1" s="195"/>
      <c r="F1" s="370" t="s">
        <v>553</v>
      </c>
    </row>
    <row r="2" spans="5:6" ht="14.25" thickBot="1">
      <c r="E2" s="196" t="s">
        <v>56</v>
      </c>
      <c r="F2" s="370"/>
    </row>
    <row r="3" spans="1:6" ht="18" customHeight="1" thickBot="1">
      <c r="A3" s="368" t="s">
        <v>63</v>
      </c>
      <c r="B3" s="197" t="s">
        <v>51</v>
      </c>
      <c r="C3" s="198"/>
      <c r="D3" s="197" t="s">
        <v>52</v>
      </c>
      <c r="E3" s="199"/>
      <c r="F3" s="370"/>
    </row>
    <row r="4" spans="1:6" s="200" customFormat="1" ht="35.25" customHeight="1" thickBot="1">
      <c r="A4" s="369"/>
      <c r="B4" s="114" t="s">
        <v>57</v>
      </c>
      <c r="C4" s="115" t="str">
        <f>+'1.mell.'!C3</f>
        <v>2015. évi előirányzat</v>
      </c>
      <c r="D4" s="114" t="s">
        <v>57</v>
      </c>
      <c r="E4" s="43" t="str">
        <f>+C4</f>
        <v>2015. évi előirányzat</v>
      </c>
      <c r="F4" s="370"/>
    </row>
    <row r="5" spans="1:6" s="205" customFormat="1" ht="12" customHeight="1" thickBot="1">
      <c r="A5" s="201" t="s">
        <v>434</v>
      </c>
      <c r="B5" s="202" t="s">
        <v>435</v>
      </c>
      <c r="C5" s="203" t="s">
        <v>436</v>
      </c>
      <c r="D5" s="202" t="s">
        <v>438</v>
      </c>
      <c r="E5" s="204" t="s">
        <v>437</v>
      </c>
      <c r="F5" s="370"/>
    </row>
    <row r="6" spans="1:6" ht="12.75" customHeight="1">
      <c r="A6" s="206" t="s">
        <v>13</v>
      </c>
      <c r="B6" s="207" t="s">
        <v>323</v>
      </c>
      <c r="C6" s="183">
        <v>15206</v>
      </c>
      <c r="D6" s="207" t="s">
        <v>58</v>
      </c>
      <c r="E6" s="189">
        <v>7118</v>
      </c>
      <c r="F6" s="370"/>
    </row>
    <row r="7" spans="1:6" ht="12.75" customHeight="1">
      <c r="A7" s="208" t="s">
        <v>14</v>
      </c>
      <c r="B7" s="209" t="s">
        <v>324</v>
      </c>
      <c r="C7" s="184">
        <v>4043</v>
      </c>
      <c r="D7" s="209" t="s">
        <v>154</v>
      </c>
      <c r="E7" s="190">
        <v>1864</v>
      </c>
      <c r="F7" s="370"/>
    </row>
    <row r="8" spans="1:6" ht="12.75" customHeight="1">
      <c r="A8" s="208" t="s">
        <v>15</v>
      </c>
      <c r="B8" s="209" t="s">
        <v>344</v>
      </c>
      <c r="C8" s="184"/>
      <c r="D8" s="209" t="s">
        <v>179</v>
      </c>
      <c r="E8" s="190">
        <v>9966</v>
      </c>
      <c r="F8" s="370"/>
    </row>
    <row r="9" spans="1:6" ht="12.75" customHeight="1">
      <c r="A9" s="208" t="s">
        <v>16</v>
      </c>
      <c r="B9" s="209" t="s">
        <v>145</v>
      </c>
      <c r="C9" s="184">
        <v>800</v>
      </c>
      <c r="D9" s="209" t="s">
        <v>155</v>
      </c>
      <c r="E9" s="190">
        <v>3338</v>
      </c>
      <c r="F9" s="370"/>
    </row>
    <row r="10" spans="1:6" ht="12.75" customHeight="1">
      <c r="A10" s="208" t="s">
        <v>17</v>
      </c>
      <c r="B10" s="210" t="s">
        <v>367</v>
      </c>
      <c r="C10" s="184">
        <v>1037</v>
      </c>
      <c r="D10" s="209" t="s">
        <v>156</v>
      </c>
      <c r="E10" s="190">
        <v>420</v>
      </c>
      <c r="F10" s="370"/>
    </row>
    <row r="11" spans="1:6" ht="12.75" customHeight="1">
      <c r="A11" s="208" t="s">
        <v>18</v>
      </c>
      <c r="B11" s="209" t="s">
        <v>325</v>
      </c>
      <c r="C11" s="185"/>
      <c r="D11" s="209" t="s">
        <v>45</v>
      </c>
      <c r="E11" s="190">
        <v>1956</v>
      </c>
      <c r="F11" s="370"/>
    </row>
    <row r="12" spans="1:6" ht="12.75" customHeight="1">
      <c r="A12" s="208" t="s">
        <v>19</v>
      </c>
      <c r="B12" s="209" t="s">
        <v>428</v>
      </c>
      <c r="C12" s="184"/>
      <c r="D12" s="41"/>
      <c r="E12" s="190"/>
      <c r="F12" s="370"/>
    </row>
    <row r="13" spans="1:6" ht="12.75" customHeight="1">
      <c r="A13" s="208" t="s">
        <v>20</v>
      </c>
      <c r="B13" s="41"/>
      <c r="C13" s="184"/>
      <c r="D13" s="41"/>
      <c r="E13" s="190"/>
      <c r="F13" s="370"/>
    </row>
    <row r="14" spans="1:6" ht="12.75" customHeight="1">
      <c r="A14" s="208" t="s">
        <v>21</v>
      </c>
      <c r="B14" s="278"/>
      <c r="C14" s="185"/>
      <c r="D14" s="41"/>
      <c r="E14" s="190"/>
      <c r="F14" s="370"/>
    </row>
    <row r="15" spans="1:6" ht="12.75" customHeight="1">
      <c r="A15" s="208" t="s">
        <v>22</v>
      </c>
      <c r="B15" s="41"/>
      <c r="C15" s="184"/>
      <c r="D15" s="41"/>
      <c r="E15" s="190"/>
      <c r="F15" s="370"/>
    </row>
    <row r="16" spans="1:6" ht="12.75" customHeight="1">
      <c r="A16" s="208" t="s">
        <v>23</v>
      </c>
      <c r="B16" s="41"/>
      <c r="C16" s="184"/>
      <c r="D16" s="41"/>
      <c r="E16" s="190"/>
      <c r="F16" s="370"/>
    </row>
    <row r="17" spans="1:6" ht="12.75" customHeight="1" thickBot="1">
      <c r="A17" s="208" t="s">
        <v>24</v>
      </c>
      <c r="B17" s="48"/>
      <c r="C17" s="186"/>
      <c r="D17" s="41"/>
      <c r="E17" s="191"/>
      <c r="F17" s="370"/>
    </row>
    <row r="18" spans="1:6" ht="15.75" customHeight="1" thickBot="1">
      <c r="A18" s="211" t="s">
        <v>25</v>
      </c>
      <c r="B18" s="103" t="s">
        <v>429</v>
      </c>
      <c r="C18" s="187">
        <f>SUM(C6:C17)</f>
        <v>21086</v>
      </c>
      <c r="D18" s="103" t="s">
        <v>331</v>
      </c>
      <c r="E18" s="192">
        <f>SUM(E6:E17)</f>
        <v>24662</v>
      </c>
      <c r="F18" s="370"/>
    </row>
    <row r="19" spans="1:6" ht="12.75" customHeight="1">
      <c r="A19" s="212" t="s">
        <v>26</v>
      </c>
      <c r="B19" s="213" t="s">
        <v>328</v>
      </c>
      <c r="C19" s="310">
        <v>5604</v>
      </c>
      <c r="D19" s="214" t="s">
        <v>162</v>
      </c>
      <c r="E19" s="193"/>
      <c r="F19" s="370"/>
    </row>
    <row r="20" spans="1:6" ht="12.75" customHeight="1">
      <c r="A20" s="215" t="s">
        <v>27</v>
      </c>
      <c r="B20" s="214" t="s">
        <v>171</v>
      </c>
      <c r="C20" s="63"/>
      <c r="D20" s="214" t="s">
        <v>330</v>
      </c>
      <c r="E20" s="64"/>
      <c r="F20" s="370"/>
    </row>
    <row r="21" spans="1:6" ht="12.75" customHeight="1">
      <c r="A21" s="215" t="s">
        <v>28</v>
      </c>
      <c r="B21" s="214" t="s">
        <v>172</v>
      </c>
      <c r="C21" s="63"/>
      <c r="D21" s="214" t="s">
        <v>127</v>
      </c>
      <c r="E21" s="64"/>
      <c r="F21" s="370"/>
    </row>
    <row r="22" spans="1:6" ht="12.75" customHeight="1">
      <c r="A22" s="215" t="s">
        <v>29</v>
      </c>
      <c r="B22" s="214" t="s">
        <v>177</v>
      </c>
      <c r="C22" s="63"/>
      <c r="D22" s="214" t="s">
        <v>128</v>
      </c>
      <c r="E22" s="64"/>
      <c r="F22" s="370"/>
    </row>
    <row r="23" spans="1:6" ht="12.75" customHeight="1">
      <c r="A23" s="215" t="s">
        <v>30</v>
      </c>
      <c r="B23" s="214" t="s">
        <v>178</v>
      </c>
      <c r="C23" s="63"/>
      <c r="D23" s="213" t="s">
        <v>180</v>
      </c>
      <c r="E23" s="64"/>
      <c r="F23" s="370"/>
    </row>
    <row r="24" spans="1:6" ht="12.75" customHeight="1">
      <c r="A24" s="215" t="s">
        <v>31</v>
      </c>
      <c r="B24" s="214" t="s">
        <v>329</v>
      </c>
      <c r="C24" s="216">
        <f>+C25+C26</f>
        <v>0</v>
      </c>
      <c r="D24" s="214" t="s">
        <v>163</v>
      </c>
      <c r="E24" s="64"/>
      <c r="F24" s="370"/>
    </row>
    <row r="25" spans="1:6" ht="12.75" customHeight="1">
      <c r="A25" s="212" t="s">
        <v>32</v>
      </c>
      <c r="B25" s="213" t="s">
        <v>326</v>
      </c>
      <c r="C25" s="188"/>
      <c r="D25" s="207" t="s">
        <v>411</v>
      </c>
      <c r="E25" s="193"/>
      <c r="F25" s="370"/>
    </row>
    <row r="26" spans="1:6" ht="12.75" customHeight="1">
      <c r="A26" s="215" t="s">
        <v>33</v>
      </c>
      <c r="B26" s="214" t="s">
        <v>327</v>
      </c>
      <c r="C26" s="63"/>
      <c r="D26" s="209" t="s">
        <v>417</v>
      </c>
      <c r="E26" s="64"/>
      <c r="F26" s="370"/>
    </row>
    <row r="27" spans="1:6" ht="12.75" customHeight="1">
      <c r="A27" s="208" t="s">
        <v>34</v>
      </c>
      <c r="B27" s="214" t="s">
        <v>422</v>
      </c>
      <c r="C27" s="63"/>
      <c r="D27" s="209" t="s">
        <v>418</v>
      </c>
      <c r="E27" s="64"/>
      <c r="F27" s="370"/>
    </row>
    <row r="28" spans="1:6" ht="12.75" customHeight="1" thickBot="1">
      <c r="A28" s="251" t="s">
        <v>35</v>
      </c>
      <c r="B28" s="213" t="s">
        <v>284</v>
      </c>
      <c r="C28" s="188"/>
      <c r="D28" s="280"/>
      <c r="E28" s="193"/>
      <c r="F28" s="370"/>
    </row>
    <row r="29" spans="1:6" ht="15.75" customHeight="1" thickBot="1">
      <c r="A29" s="211" t="s">
        <v>36</v>
      </c>
      <c r="B29" s="103" t="s">
        <v>430</v>
      </c>
      <c r="C29" s="187">
        <f>+C19+C24+C27+C28</f>
        <v>5604</v>
      </c>
      <c r="D29" s="103" t="s">
        <v>432</v>
      </c>
      <c r="E29" s="192">
        <f>SUM(E19:E28)</f>
        <v>0</v>
      </c>
      <c r="F29" s="370"/>
    </row>
    <row r="30" spans="1:6" ht="13.5" thickBot="1">
      <c r="A30" s="211" t="s">
        <v>37</v>
      </c>
      <c r="B30" s="217" t="s">
        <v>431</v>
      </c>
      <c r="C30" s="218">
        <f>+C18+C29</f>
        <v>26690</v>
      </c>
      <c r="D30" s="217" t="s">
        <v>433</v>
      </c>
      <c r="E30" s="218">
        <f>+E18+E29</f>
        <v>24662</v>
      </c>
      <c r="F30" s="370"/>
    </row>
    <row r="31" spans="1:6" ht="13.5" thickBot="1">
      <c r="A31" s="211" t="s">
        <v>38</v>
      </c>
      <c r="B31" s="217" t="s">
        <v>140</v>
      </c>
      <c r="C31" s="218"/>
      <c r="D31" s="217" t="s">
        <v>141</v>
      </c>
      <c r="E31" s="218" t="str">
        <f>IF(C18-E18&gt;0,C18-E18,"-")</f>
        <v>-</v>
      </c>
      <c r="F31" s="370"/>
    </row>
    <row r="32" spans="1:6" ht="13.5" thickBot="1">
      <c r="A32" s="211" t="s">
        <v>39</v>
      </c>
      <c r="B32" s="217" t="s">
        <v>181</v>
      </c>
      <c r="C32" s="218" t="str">
        <f>IF(C18+C29-E30&lt;0,E30-(C18+C29),"-")</f>
        <v>-</v>
      </c>
      <c r="D32" s="217" t="s">
        <v>182</v>
      </c>
      <c r="E32" s="218"/>
      <c r="F32" s="370"/>
    </row>
    <row r="33" spans="2:4" ht="18.75">
      <c r="B33" s="371"/>
      <c r="C33" s="371"/>
      <c r="D33" s="37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571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515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2934</v>
      </c>
    </row>
    <row r="46" spans="1:3" ht="12" customHeight="1">
      <c r="A46" s="285" t="s">
        <v>89</v>
      </c>
      <c r="B46" s="7" t="s">
        <v>44</v>
      </c>
      <c r="C46" s="61">
        <v>1631</v>
      </c>
    </row>
    <row r="47" spans="1:3" ht="12" customHeight="1">
      <c r="A47" s="285" t="s">
        <v>90</v>
      </c>
      <c r="B47" s="6" t="s">
        <v>154</v>
      </c>
      <c r="C47" s="64">
        <v>383</v>
      </c>
    </row>
    <row r="48" spans="1:3" ht="12" customHeight="1">
      <c r="A48" s="285" t="s">
        <v>91</v>
      </c>
      <c r="B48" s="6" t="s">
        <v>122</v>
      </c>
      <c r="C48" s="64">
        <v>920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2934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>
        <v>1</v>
      </c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572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516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476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>
        <v>476</v>
      </c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476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573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517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975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>
        <v>975</v>
      </c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975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23" sqref="B23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574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518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1887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>
        <v>1887</v>
      </c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1887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575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519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195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576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520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1200</v>
      </c>
    </row>
    <row r="46" spans="1:3" ht="12" customHeight="1">
      <c r="A46" s="285" t="s">
        <v>89</v>
      </c>
      <c r="B46" s="7" t="s">
        <v>44</v>
      </c>
      <c r="C46" s="61">
        <v>410</v>
      </c>
    </row>
    <row r="47" spans="1:3" ht="12" customHeight="1">
      <c r="A47" s="285" t="s">
        <v>90</v>
      </c>
      <c r="B47" s="6" t="s">
        <v>154</v>
      </c>
      <c r="C47" s="64">
        <v>110</v>
      </c>
    </row>
    <row r="48" spans="1:3" ht="12" customHeight="1">
      <c r="A48" s="285" t="s">
        <v>91</v>
      </c>
      <c r="B48" s="6" t="s">
        <v>122</v>
      </c>
      <c r="C48" s="64">
        <v>680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1200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577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521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740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740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740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578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522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65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65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65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579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523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970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970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970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I18" sqref="I18"/>
    </sheetView>
  </sheetViews>
  <sheetFormatPr defaultColWidth="9.00390625" defaultRowHeight="12.75"/>
  <cols>
    <col min="1" max="1" width="19.50390625" style="361" customWidth="1"/>
    <col min="2" max="2" width="72.00390625" style="362" customWidth="1"/>
    <col min="3" max="3" width="25.00390625" style="363" customWidth="1"/>
    <col min="4" max="16384" width="9.375" style="1" customWidth="1"/>
  </cols>
  <sheetData>
    <row r="1" spans="1:3" s="331" customFormat="1" ht="16.5" customHeight="1" thickBot="1">
      <c r="A1" s="136"/>
      <c r="B1" s="138"/>
      <c r="C1" s="330" t="s">
        <v>581</v>
      </c>
    </row>
    <row r="2" spans="1:3" s="333" customFormat="1" ht="21" customHeight="1">
      <c r="A2" s="255" t="s">
        <v>57</v>
      </c>
      <c r="B2" s="229" t="s">
        <v>466</v>
      </c>
      <c r="C2" s="332" t="s">
        <v>47</v>
      </c>
    </row>
    <row r="3" spans="1:3" s="333" customFormat="1" ht="16.5" thickBot="1">
      <c r="A3" s="334" t="s">
        <v>167</v>
      </c>
      <c r="B3" s="230" t="s">
        <v>580</v>
      </c>
      <c r="C3" s="335">
        <v>1</v>
      </c>
    </row>
    <row r="4" spans="1:3" s="336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337" t="s">
        <v>50</v>
      </c>
    </row>
    <row r="6" spans="1:3" s="338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338" customFormat="1" ht="15.75" customHeight="1" thickBot="1">
      <c r="A7" s="143"/>
      <c r="B7" s="144" t="s">
        <v>51</v>
      </c>
      <c r="C7" s="339"/>
    </row>
    <row r="8" spans="1:3" s="338" customFormat="1" ht="12" customHeight="1" thickBot="1">
      <c r="A8" s="30" t="s">
        <v>13</v>
      </c>
      <c r="B8" s="19" t="s">
        <v>195</v>
      </c>
      <c r="C8" s="172">
        <f>+C9+C10+C11+C12+C13+C14</f>
        <v>0</v>
      </c>
    </row>
    <row r="9" spans="1:3" s="341" customFormat="1" ht="12" customHeight="1">
      <c r="A9" s="340" t="s">
        <v>89</v>
      </c>
      <c r="B9" s="265" t="s">
        <v>196</v>
      </c>
      <c r="C9" s="175"/>
    </row>
    <row r="10" spans="1:3" s="343" customFormat="1" ht="12" customHeight="1">
      <c r="A10" s="342" t="s">
        <v>90</v>
      </c>
      <c r="B10" s="266" t="s">
        <v>197</v>
      </c>
      <c r="C10" s="174"/>
    </row>
    <row r="11" spans="1:3" s="343" customFormat="1" ht="12" customHeight="1">
      <c r="A11" s="342" t="s">
        <v>91</v>
      </c>
      <c r="B11" s="266" t="s">
        <v>198</v>
      </c>
      <c r="C11" s="174"/>
    </row>
    <row r="12" spans="1:3" s="343" customFormat="1" ht="12" customHeight="1">
      <c r="A12" s="342" t="s">
        <v>92</v>
      </c>
      <c r="B12" s="266" t="s">
        <v>199</v>
      </c>
      <c r="C12" s="174"/>
    </row>
    <row r="13" spans="1:3" s="343" customFormat="1" ht="12" customHeight="1">
      <c r="A13" s="342" t="s">
        <v>123</v>
      </c>
      <c r="B13" s="266" t="s">
        <v>468</v>
      </c>
      <c r="C13" s="344"/>
    </row>
    <row r="14" spans="1:3" s="341" customFormat="1" ht="12" customHeight="1" thickBot="1">
      <c r="A14" s="345" t="s">
        <v>93</v>
      </c>
      <c r="B14" s="267" t="s">
        <v>469</v>
      </c>
      <c r="C14" s="346"/>
    </row>
    <row r="15" spans="1:3" s="341" customFormat="1" ht="12" customHeight="1" thickBot="1">
      <c r="A15" s="30" t="s">
        <v>14</v>
      </c>
      <c r="B15" s="167" t="s">
        <v>200</v>
      </c>
      <c r="C15" s="172">
        <f>+C16+C17+C18+C19+C20</f>
        <v>0</v>
      </c>
    </row>
    <row r="16" spans="1:3" s="341" customFormat="1" ht="12" customHeight="1">
      <c r="A16" s="340" t="s">
        <v>95</v>
      </c>
      <c r="B16" s="265" t="s">
        <v>201</v>
      </c>
      <c r="C16" s="175"/>
    </row>
    <row r="17" spans="1:3" s="341" customFormat="1" ht="12" customHeight="1">
      <c r="A17" s="342" t="s">
        <v>96</v>
      </c>
      <c r="B17" s="266" t="s">
        <v>202</v>
      </c>
      <c r="C17" s="174"/>
    </row>
    <row r="18" spans="1:3" s="341" customFormat="1" ht="12" customHeight="1">
      <c r="A18" s="342" t="s">
        <v>97</v>
      </c>
      <c r="B18" s="266" t="s">
        <v>368</v>
      </c>
      <c r="C18" s="174"/>
    </row>
    <row r="19" spans="1:3" s="341" customFormat="1" ht="12" customHeight="1">
      <c r="A19" s="342" t="s">
        <v>98</v>
      </c>
      <c r="B19" s="266" t="s">
        <v>369</v>
      </c>
      <c r="C19" s="174"/>
    </row>
    <row r="20" spans="1:3" s="341" customFormat="1" ht="12" customHeight="1">
      <c r="A20" s="342" t="s">
        <v>99</v>
      </c>
      <c r="B20" s="266" t="s">
        <v>203</v>
      </c>
      <c r="C20" s="174"/>
    </row>
    <row r="21" spans="1:3" s="343" customFormat="1" ht="12" customHeight="1" thickBot="1">
      <c r="A21" s="345" t="s">
        <v>108</v>
      </c>
      <c r="B21" s="267" t="s">
        <v>204</v>
      </c>
      <c r="C21" s="176"/>
    </row>
    <row r="22" spans="1:3" s="343" customFormat="1" ht="12" customHeight="1" thickBot="1">
      <c r="A22" s="30" t="s">
        <v>15</v>
      </c>
      <c r="B22" s="19" t="s">
        <v>205</v>
      </c>
      <c r="C22" s="172">
        <f>+C23+C24+C25+C26+C27</f>
        <v>0</v>
      </c>
    </row>
    <row r="23" spans="1:3" s="343" customFormat="1" ht="12" customHeight="1">
      <c r="A23" s="340" t="s">
        <v>78</v>
      </c>
      <c r="B23" s="265" t="s">
        <v>206</v>
      </c>
      <c r="C23" s="175"/>
    </row>
    <row r="24" spans="1:3" s="341" customFormat="1" ht="12" customHeight="1">
      <c r="A24" s="342" t="s">
        <v>79</v>
      </c>
      <c r="B24" s="266" t="s">
        <v>207</v>
      </c>
      <c r="C24" s="174"/>
    </row>
    <row r="25" spans="1:3" s="343" customFormat="1" ht="12" customHeight="1">
      <c r="A25" s="342" t="s">
        <v>80</v>
      </c>
      <c r="B25" s="266" t="s">
        <v>370</v>
      </c>
      <c r="C25" s="174"/>
    </row>
    <row r="26" spans="1:3" s="343" customFormat="1" ht="12" customHeight="1">
      <c r="A26" s="342" t="s">
        <v>81</v>
      </c>
      <c r="B26" s="266" t="s">
        <v>371</v>
      </c>
      <c r="C26" s="174"/>
    </row>
    <row r="27" spans="1:3" s="343" customFormat="1" ht="12" customHeight="1">
      <c r="A27" s="342" t="s">
        <v>142</v>
      </c>
      <c r="B27" s="266" t="s">
        <v>208</v>
      </c>
      <c r="C27" s="174"/>
    </row>
    <row r="28" spans="1:3" s="343" customFormat="1" ht="12" customHeight="1" thickBot="1">
      <c r="A28" s="345" t="s">
        <v>143</v>
      </c>
      <c r="B28" s="267" t="s">
        <v>209</v>
      </c>
      <c r="C28" s="176"/>
    </row>
    <row r="29" spans="1:3" s="343" customFormat="1" ht="12" customHeight="1" thickBot="1">
      <c r="A29" s="30" t="s">
        <v>144</v>
      </c>
      <c r="B29" s="19" t="s">
        <v>210</v>
      </c>
      <c r="C29" s="178">
        <f>+C30+C33+C34+C35</f>
        <v>800</v>
      </c>
    </row>
    <row r="30" spans="1:3" s="343" customFormat="1" ht="12" customHeight="1">
      <c r="A30" s="340" t="s">
        <v>211</v>
      </c>
      <c r="B30" s="265" t="s">
        <v>470</v>
      </c>
      <c r="C30" s="260">
        <v>300</v>
      </c>
    </row>
    <row r="31" spans="1:3" s="343" customFormat="1" ht="12" customHeight="1">
      <c r="A31" s="342" t="s">
        <v>212</v>
      </c>
      <c r="B31" s="266" t="s">
        <v>217</v>
      </c>
      <c r="C31" s="174"/>
    </row>
    <row r="32" spans="1:3" s="343" customFormat="1" ht="12" customHeight="1">
      <c r="A32" s="342" t="s">
        <v>213</v>
      </c>
      <c r="B32" s="266" t="s">
        <v>218</v>
      </c>
      <c r="C32" s="174"/>
    </row>
    <row r="33" spans="1:3" s="343" customFormat="1" ht="12" customHeight="1">
      <c r="A33" s="342" t="s">
        <v>214</v>
      </c>
      <c r="B33" s="266" t="s">
        <v>219</v>
      </c>
      <c r="C33" s="174">
        <v>500</v>
      </c>
    </row>
    <row r="34" spans="1:3" s="343" customFormat="1" ht="12" customHeight="1">
      <c r="A34" s="342" t="s">
        <v>215</v>
      </c>
      <c r="B34" s="266" t="s">
        <v>220</v>
      </c>
      <c r="C34" s="174"/>
    </row>
    <row r="35" spans="1:3" s="343" customFormat="1" ht="12" customHeight="1" thickBot="1">
      <c r="A35" s="345" t="s">
        <v>216</v>
      </c>
      <c r="B35" s="267" t="s">
        <v>221</v>
      </c>
      <c r="C35" s="176"/>
    </row>
    <row r="36" spans="1:3" s="343" customFormat="1" ht="12" customHeight="1" thickBot="1">
      <c r="A36" s="30" t="s">
        <v>17</v>
      </c>
      <c r="B36" s="19" t="s">
        <v>471</v>
      </c>
      <c r="C36" s="172">
        <f>SUM(C37:C46)</f>
        <v>0</v>
      </c>
    </row>
    <row r="37" spans="1:3" s="343" customFormat="1" ht="12" customHeight="1">
      <c r="A37" s="340" t="s">
        <v>82</v>
      </c>
      <c r="B37" s="265" t="s">
        <v>224</v>
      </c>
      <c r="C37" s="175"/>
    </row>
    <row r="38" spans="1:3" s="343" customFormat="1" ht="12" customHeight="1">
      <c r="A38" s="342" t="s">
        <v>83</v>
      </c>
      <c r="B38" s="266" t="s">
        <v>225</v>
      </c>
      <c r="C38" s="174"/>
    </row>
    <row r="39" spans="1:3" s="343" customFormat="1" ht="12" customHeight="1">
      <c r="A39" s="342" t="s">
        <v>84</v>
      </c>
      <c r="B39" s="266" t="s">
        <v>226</v>
      </c>
      <c r="C39" s="174"/>
    </row>
    <row r="40" spans="1:3" s="343" customFormat="1" ht="12" customHeight="1">
      <c r="A40" s="342" t="s">
        <v>146</v>
      </c>
      <c r="B40" s="266" t="s">
        <v>227</v>
      </c>
      <c r="C40" s="174"/>
    </row>
    <row r="41" spans="1:3" s="343" customFormat="1" ht="12" customHeight="1">
      <c r="A41" s="342" t="s">
        <v>147</v>
      </c>
      <c r="B41" s="266" t="s">
        <v>228</v>
      </c>
      <c r="C41" s="174"/>
    </row>
    <row r="42" spans="1:3" s="343" customFormat="1" ht="12" customHeight="1">
      <c r="A42" s="342" t="s">
        <v>148</v>
      </c>
      <c r="B42" s="266" t="s">
        <v>229</v>
      </c>
      <c r="C42" s="174"/>
    </row>
    <row r="43" spans="1:3" s="343" customFormat="1" ht="12" customHeight="1">
      <c r="A43" s="342" t="s">
        <v>149</v>
      </c>
      <c r="B43" s="266" t="s">
        <v>230</v>
      </c>
      <c r="C43" s="174"/>
    </row>
    <row r="44" spans="1:3" s="343" customFormat="1" ht="12" customHeight="1">
      <c r="A44" s="342" t="s">
        <v>150</v>
      </c>
      <c r="B44" s="266" t="s">
        <v>231</v>
      </c>
      <c r="C44" s="174"/>
    </row>
    <row r="45" spans="1:3" s="343" customFormat="1" ht="12" customHeight="1">
      <c r="A45" s="342" t="s">
        <v>222</v>
      </c>
      <c r="B45" s="266" t="s">
        <v>232</v>
      </c>
      <c r="C45" s="177"/>
    </row>
    <row r="46" spans="1:3" s="343" customFormat="1" ht="12" customHeight="1" thickBot="1">
      <c r="A46" s="345" t="s">
        <v>223</v>
      </c>
      <c r="B46" s="267" t="s">
        <v>233</v>
      </c>
      <c r="C46" s="254"/>
    </row>
    <row r="47" spans="1:3" s="343" customFormat="1" ht="12" customHeight="1" thickBot="1">
      <c r="A47" s="30" t="s">
        <v>18</v>
      </c>
      <c r="B47" s="19" t="s">
        <v>234</v>
      </c>
      <c r="C47" s="172">
        <f>SUM(C48:C52)</f>
        <v>0</v>
      </c>
    </row>
    <row r="48" spans="1:3" s="343" customFormat="1" ht="12" customHeight="1">
      <c r="A48" s="340" t="s">
        <v>85</v>
      </c>
      <c r="B48" s="265" t="s">
        <v>238</v>
      </c>
      <c r="C48" s="295"/>
    </row>
    <row r="49" spans="1:3" s="343" customFormat="1" ht="12" customHeight="1">
      <c r="A49" s="342" t="s">
        <v>86</v>
      </c>
      <c r="B49" s="266" t="s">
        <v>239</v>
      </c>
      <c r="C49" s="177"/>
    </row>
    <row r="50" spans="1:3" s="343" customFormat="1" ht="12" customHeight="1">
      <c r="A50" s="342" t="s">
        <v>235</v>
      </c>
      <c r="B50" s="266" t="s">
        <v>240</v>
      </c>
      <c r="C50" s="177"/>
    </row>
    <row r="51" spans="1:3" s="343" customFormat="1" ht="12" customHeight="1">
      <c r="A51" s="342" t="s">
        <v>236</v>
      </c>
      <c r="B51" s="266" t="s">
        <v>241</v>
      </c>
      <c r="C51" s="177"/>
    </row>
    <row r="52" spans="1:3" s="343" customFormat="1" ht="12" customHeight="1" thickBot="1">
      <c r="A52" s="345" t="s">
        <v>237</v>
      </c>
      <c r="B52" s="267" t="s">
        <v>242</v>
      </c>
      <c r="C52" s="254"/>
    </row>
    <row r="53" spans="1:3" s="343" customFormat="1" ht="12" customHeight="1" thickBot="1">
      <c r="A53" s="30" t="s">
        <v>151</v>
      </c>
      <c r="B53" s="19" t="s">
        <v>243</v>
      </c>
      <c r="C53" s="172">
        <f>SUM(C54:C56)</f>
        <v>0</v>
      </c>
    </row>
    <row r="54" spans="1:3" s="343" customFormat="1" ht="12" customHeight="1">
      <c r="A54" s="340" t="s">
        <v>87</v>
      </c>
      <c r="B54" s="265" t="s">
        <v>244</v>
      </c>
      <c r="C54" s="175"/>
    </row>
    <row r="55" spans="1:3" s="343" customFormat="1" ht="12" customHeight="1">
      <c r="A55" s="342" t="s">
        <v>88</v>
      </c>
      <c r="B55" s="266" t="s">
        <v>372</v>
      </c>
      <c r="C55" s="174"/>
    </row>
    <row r="56" spans="1:3" s="343" customFormat="1" ht="12" customHeight="1">
      <c r="A56" s="342" t="s">
        <v>247</v>
      </c>
      <c r="B56" s="266" t="s">
        <v>245</v>
      </c>
      <c r="C56" s="174"/>
    </row>
    <row r="57" spans="1:3" s="343" customFormat="1" ht="12" customHeight="1" thickBot="1">
      <c r="A57" s="345" t="s">
        <v>248</v>
      </c>
      <c r="B57" s="267" t="s">
        <v>246</v>
      </c>
      <c r="C57" s="176"/>
    </row>
    <row r="58" spans="1:3" s="343" customFormat="1" ht="12" customHeight="1" thickBot="1">
      <c r="A58" s="30" t="s">
        <v>20</v>
      </c>
      <c r="B58" s="167" t="s">
        <v>249</v>
      </c>
      <c r="C58" s="172">
        <f>SUM(C59:C61)</f>
        <v>0</v>
      </c>
    </row>
    <row r="59" spans="1:3" s="343" customFormat="1" ht="12" customHeight="1">
      <c r="A59" s="340" t="s">
        <v>152</v>
      </c>
      <c r="B59" s="265" t="s">
        <v>251</v>
      </c>
      <c r="C59" s="177"/>
    </row>
    <row r="60" spans="1:3" s="343" customFormat="1" ht="12" customHeight="1">
      <c r="A60" s="342" t="s">
        <v>153</v>
      </c>
      <c r="B60" s="266" t="s">
        <v>373</v>
      </c>
      <c r="C60" s="177"/>
    </row>
    <row r="61" spans="1:3" s="343" customFormat="1" ht="12" customHeight="1">
      <c r="A61" s="342" t="s">
        <v>175</v>
      </c>
      <c r="B61" s="266" t="s">
        <v>252</v>
      </c>
      <c r="C61" s="177"/>
    </row>
    <row r="62" spans="1:3" s="343" customFormat="1" ht="12" customHeight="1" thickBot="1">
      <c r="A62" s="345" t="s">
        <v>250</v>
      </c>
      <c r="B62" s="267" t="s">
        <v>253</v>
      </c>
      <c r="C62" s="177"/>
    </row>
    <row r="63" spans="1:3" s="343" customFormat="1" ht="12" customHeight="1" thickBot="1">
      <c r="A63" s="30" t="s">
        <v>21</v>
      </c>
      <c r="B63" s="19" t="s">
        <v>254</v>
      </c>
      <c r="C63" s="178">
        <f>+C8+C15+C22+C29+C36+C47+C53+C58</f>
        <v>800</v>
      </c>
    </row>
    <row r="64" spans="1:3" s="343" customFormat="1" ht="12" customHeight="1" thickBot="1">
      <c r="A64" s="347" t="s">
        <v>472</v>
      </c>
      <c r="B64" s="167" t="s">
        <v>256</v>
      </c>
      <c r="C64" s="172">
        <f>SUM(C65:C67)</f>
        <v>0</v>
      </c>
    </row>
    <row r="65" spans="1:3" s="343" customFormat="1" ht="12" customHeight="1">
      <c r="A65" s="340" t="s">
        <v>286</v>
      </c>
      <c r="B65" s="265" t="s">
        <v>257</v>
      </c>
      <c r="C65" s="177"/>
    </row>
    <row r="66" spans="1:3" s="343" customFormat="1" ht="12" customHeight="1">
      <c r="A66" s="342" t="s">
        <v>295</v>
      </c>
      <c r="B66" s="266" t="s">
        <v>258</v>
      </c>
      <c r="C66" s="177"/>
    </row>
    <row r="67" spans="1:3" s="343" customFormat="1" ht="12" customHeight="1" thickBot="1">
      <c r="A67" s="345" t="s">
        <v>296</v>
      </c>
      <c r="B67" s="348" t="s">
        <v>473</v>
      </c>
      <c r="C67" s="177"/>
    </row>
    <row r="68" spans="1:3" s="343" customFormat="1" ht="12" customHeight="1" thickBot="1">
      <c r="A68" s="347" t="s">
        <v>259</v>
      </c>
      <c r="B68" s="167" t="s">
        <v>260</v>
      </c>
      <c r="C68" s="172">
        <f>SUM(C69:C72)</f>
        <v>0</v>
      </c>
    </row>
    <row r="69" spans="1:3" s="343" customFormat="1" ht="12" customHeight="1">
      <c r="A69" s="340" t="s">
        <v>124</v>
      </c>
      <c r="B69" s="265" t="s">
        <v>261</v>
      </c>
      <c r="C69" s="177"/>
    </row>
    <row r="70" spans="1:3" s="343" customFormat="1" ht="12" customHeight="1">
      <c r="A70" s="342" t="s">
        <v>125</v>
      </c>
      <c r="B70" s="266" t="s">
        <v>262</v>
      </c>
      <c r="C70" s="177"/>
    </row>
    <row r="71" spans="1:3" s="343" customFormat="1" ht="12" customHeight="1">
      <c r="A71" s="342" t="s">
        <v>287</v>
      </c>
      <c r="B71" s="266" t="s">
        <v>263</v>
      </c>
      <c r="C71" s="177"/>
    </row>
    <row r="72" spans="1:3" s="343" customFormat="1" ht="12" customHeight="1" thickBot="1">
      <c r="A72" s="345" t="s">
        <v>288</v>
      </c>
      <c r="B72" s="267" t="s">
        <v>264</v>
      </c>
      <c r="C72" s="177"/>
    </row>
    <row r="73" spans="1:3" s="343" customFormat="1" ht="12" customHeight="1" thickBot="1">
      <c r="A73" s="347" t="s">
        <v>265</v>
      </c>
      <c r="B73" s="167" t="s">
        <v>266</v>
      </c>
      <c r="C73" s="172">
        <f>SUM(C74:C75)</f>
        <v>0</v>
      </c>
    </row>
    <row r="74" spans="1:3" s="343" customFormat="1" ht="12" customHeight="1">
      <c r="A74" s="340" t="s">
        <v>289</v>
      </c>
      <c r="B74" s="265" t="s">
        <v>267</v>
      </c>
      <c r="C74" s="177"/>
    </row>
    <row r="75" spans="1:3" s="343" customFormat="1" ht="12" customHeight="1" thickBot="1">
      <c r="A75" s="345" t="s">
        <v>290</v>
      </c>
      <c r="B75" s="267" t="s">
        <v>268</v>
      </c>
      <c r="C75" s="177"/>
    </row>
    <row r="76" spans="1:3" s="341" customFormat="1" ht="12" customHeight="1" thickBot="1">
      <c r="A76" s="347" t="s">
        <v>269</v>
      </c>
      <c r="B76" s="167" t="s">
        <v>270</v>
      </c>
      <c r="C76" s="172">
        <f>SUM(C77:C79)</f>
        <v>0</v>
      </c>
    </row>
    <row r="77" spans="1:3" s="343" customFormat="1" ht="12" customHeight="1">
      <c r="A77" s="340" t="s">
        <v>291</v>
      </c>
      <c r="B77" s="265" t="s">
        <v>271</v>
      </c>
      <c r="C77" s="177"/>
    </row>
    <row r="78" spans="1:3" s="343" customFormat="1" ht="12" customHeight="1">
      <c r="A78" s="342" t="s">
        <v>292</v>
      </c>
      <c r="B78" s="266" t="s">
        <v>272</v>
      </c>
      <c r="C78" s="177"/>
    </row>
    <row r="79" spans="1:3" s="343" customFormat="1" ht="12" customHeight="1" thickBot="1">
      <c r="A79" s="345" t="s">
        <v>293</v>
      </c>
      <c r="B79" s="267" t="s">
        <v>273</v>
      </c>
      <c r="C79" s="177"/>
    </row>
    <row r="80" spans="1:3" s="343" customFormat="1" ht="12" customHeight="1" thickBot="1">
      <c r="A80" s="347" t="s">
        <v>274</v>
      </c>
      <c r="B80" s="167" t="s">
        <v>294</v>
      </c>
      <c r="C80" s="172">
        <f>SUM(C81:C84)</f>
        <v>0</v>
      </c>
    </row>
    <row r="81" spans="1:3" s="343" customFormat="1" ht="12" customHeight="1">
      <c r="A81" s="349" t="s">
        <v>275</v>
      </c>
      <c r="B81" s="265" t="s">
        <v>276</v>
      </c>
      <c r="C81" s="177"/>
    </row>
    <row r="82" spans="1:3" s="343" customFormat="1" ht="12" customHeight="1">
      <c r="A82" s="350" t="s">
        <v>277</v>
      </c>
      <c r="B82" s="266" t="s">
        <v>278</v>
      </c>
      <c r="C82" s="177"/>
    </row>
    <row r="83" spans="1:3" s="343" customFormat="1" ht="12" customHeight="1">
      <c r="A83" s="350" t="s">
        <v>279</v>
      </c>
      <c r="B83" s="266" t="s">
        <v>280</v>
      </c>
      <c r="C83" s="177"/>
    </row>
    <row r="84" spans="1:3" s="341" customFormat="1" ht="12" customHeight="1" thickBot="1">
      <c r="A84" s="351" t="s">
        <v>281</v>
      </c>
      <c r="B84" s="267" t="s">
        <v>282</v>
      </c>
      <c r="C84" s="177"/>
    </row>
    <row r="85" spans="1:3" s="341" customFormat="1" ht="12" customHeight="1" thickBot="1">
      <c r="A85" s="347" t="s">
        <v>283</v>
      </c>
      <c r="B85" s="167" t="s">
        <v>284</v>
      </c>
      <c r="C85" s="296"/>
    </row>
    <row r="86" spans="1:3" s="341" customFormat="1" ht="12" customHeight="1" thickBot="1">
      <c r="A86" s="347" t="s">
        <v>285</v>
      </c>
      <c r="B86" s="271" t="s">
        <v>474</v>
      </c>
      <c r="C86" s="178">
        <f>+C64+C68+C73+C76+C80+C85</f>
        <v>0</v>
      </c>
    </row>
    <row r="87" spans="1:3" s="341" customFormat="1" ht="12" customHeight="1" thickBot="1">
      <c r="A87" s="352" t="s">
        <v>297</v>
      </c>
      <c r="B87" s="272" t="s">
        <v>475</v>
      </c>
      <c r="C87" s="178">
        <f>+C63+C86</f>
        <v>800</v>
      </c>
    </row>
    <row r="88" spans="1:3" s="343" customFormat="1" ht="15" customHeight="1">
      <c r="A88" s="149"/>
      <c r="B88" s="150"/>
      <c r="C88" s="235"/>
    </row>
    <row r="89" spans="1:3" ht="13.5" thickBot="1">
      <c r="A89" s="353"/>
      <c r="B89" s="152"/>
      <c r="C89" s="236"/>
    </row>
    <row r="90" spans="1:3" s="338" customFormat="1" ht="16.5" customHeight="1" thickBot="1">
      <c r="A90" s="153"/>
      <c r="B90" s="154" t="s">
        <v>52</v>
      </c>
      <c r="C90" s="237"/>
    </row>
    <row r="91" spans="1:3" s="354" customFormat="1" ht="12" customHeight="1" thickBot="1">
      <c r="A91" s="257" t="s">
        <v>13</v>
      </c>
      <c r="B91" s="24" t="s">
        <v>476</v>
      </c>
      <c r="C91" s="171">
        <f>SUM(C92:C96)</f>
        <v>0</v>
      </c>
    </row>
    <row r="92" spans="1:3" ht="12" customHeight="1">
      <c r="A92" s="355" t="s">
        <v>89</v>
      </c>
      <c r="B92" s="8" t="s">
        <v>44</v>
      </c>
      <c r="C92" s="173"/>
    </row>
    <row r="93" spans="1:3" ht="12" customHeight="1">
      <c r="A93" s="342" t="s">
        <v>90</v>
      </c>
      <c r="B93" s="6" t="s">
        <v>154</v>
      </c>
      <c r="C93" s="174"/>
    </row>
    <row r="94" spans="1:3" ht="12" customHeight="1">
      <c r="A94" s="342" t="s">
        <v>91</v>
      </c>
      <c r="B94" s="6" t="s">
        <v>122</v>
      </c>
      <c r="C94" s="176"/>
    </row>
    <row r="95" spans="1:3" ht="12" customHeight="1">
      <c r="A95" s="342" t="s">
        <v>92</v>
      </c>
      <c r="B95" s="9" t="s">
        <v>155</v>
      </c>
      <c r="C95" s="176"/>
    </row>
    <row r="96" spans="1:3" ht="12" customHeight="1">
      <c r="A96" s="342" t="s">
        <v>103</v>
      </c>
      <c r="B96" s="17" t="s">
        <v>156</v>
      </c>
      <c r="C96" s="176"/>
    </row>
    <row r="97" spans="1:3" ht="12" customHeight="1">
      <c r="A97" s="342" t="s">
        <v>93</v>
      </c>
      <c r="B97" s="6" t="s">
        <v>477</v>
      </c>
      <c r="C97" s="176"/>
    </row>
    <row r="98" spans="1:3" ht="12" customHeight="1">
      <c r="A98" s="342" t="s">
        <v>94</v>
      </c>
      <c r="B98" s="110" t="s">
        <v>300</v>
      </c>
      <c r="C98" s="176"/>
    </row>
    <row r="99" spans="1:3" ht="12" customHeight="1">
      <c r="A99" s="342" t="s">
        <v>104</v>
      </c>
      <c r="B99" s="111" t="s">
        <v>301</v>
      </c>
      <c r="C99" s="176"/>
    </row>
    <row r="100" spans="1:3" ht="12" customHeight="1">
      <c r="A100" s="342" t="s">
        <v>105</v>
      </c>
      <c r="B100" s="111" t="s">
        <v>302</v>
      </c>
      <c r="C100" s="176"/>
    </row>
    <row r="101" spans="1:3" ht="12" customHeight="1">
      <c r="A101" s="342" t="s">
        <v>106</v>
      </c>
      <c r="B101" s="110" t="s">
        <v>303</v>
      </c>
      <c r="C101" s="176"/>
    </row>
    <row r="102" spans="1:3" ht="12" customHeight="1">
      <c r="A102" s="342" t="s">
        <v>107</v>
      </c>
      <c r="B102" s="110" t="s">
        <v>304</v>
      </c>
      <c r="C102" s="176"/>
    </row>
    <row r="103" spans="1:3" ht="12" customHeight="1">
      <c r="A103" s="342" t="s">
        <v>109</v>
      </c>
      <c r="B103" s="111" t="s">
        <v>305</v>
      </c>
      <c r="C103" s="176"/>
    </row>
    <row r="104" spans="1:3" ht="12" customHeight="1">
      <c r="A104" s="356" t="s">
        <v>157</v>
      </c>
      <c r="B104" s="112" t="s">
        <v>306</v>
      </c>
      <c r="C104" s="176"/>
    </row>
    <row r="105" spans="1:3" ht="12" customHeight="1">
      <c r="A105" s="342" t="s">
        <v>298</v>
      </c>
      <c r="B105" s="112" t="s">
        <v>307</v>
      </c>
      <c r="C105" s="176"/>
    </row>
    <row r="106" spans="1:3" ht="12" customHeight="1" thickBot="1">
      <c r="A106" s="357" t="s">
        <v>299</v>
      </c>
      <c r="B106" s="358" t="s">
        <v>308</v>
      </c>
      <c r="C106" s="180"/>
    </row>
    <row r="107" spans="1:3" ht="12" customHeight="1" thickBot="1">
      <c r="A107" s="30" t="s">
        <v>14</v>
      </c>
      <c r="B107" s="23" t="s">
        <v>309</v>
      </c>
      <c r="C107" s="172">
        <f>+C108+C110+C112</f>
        <v>0</v>
      </c>
    </row>
    <row r="108" spans="1:3" ht="12" customHeight="1">
      <c r="A108" s="340" t="s">
        <v>95</v>
      </c>
      <c r="B108" s="6" t="s">
        <v>173</v>
      </c>
      <c r="C108" s="175"/>
    </row>
    <row r="109" spans="1:3" ht="12" customHeight="1">
      <c r="A109" s="340" t="s">
        <v>96</v>
      </c>
      <c r="B109" s="10" t="s">
        <v>313</v>
      </c>
      <c r="C109" s="175"/>
    </row>
    <row r="110" spans="1:3" ht="12" customHeight="1">
      <c r="A110" s="340" t="s">
        <v>97</v>
      </c>
      <c r="B110" s="10" t="s">
        <v>158</v>
      </c>
      <c r="C110" s="174"/>
    </row>
    <row r="111" spans="1:3" ht="12" customHeight="1">
      <c r="A111" s="340" t="s">
        <v>98</v>
      </c>
      <c r="B111" s="10" t="s">
        <v>314</v>
      </c>
      <c r="C111" s="160"/>
    </row>
    <row r="112" spans="1:3" ht="12" customHeight="1">
      <c r="A112" s="340" t="s">
        <v>99</v>
      </c>
      <c r="B112" s="169" t="s">
        <v>176</v>
      </c>
      <c r="C112" s="160"/>
    </row>
    <row r="113" spans="1:3" ht="12" customHeight="1">
      <c r="A113" s="340" t="s">
        <v>108</v>
      </c>
      <c r="B113" s="168" t="s">
        <v>374</v>
      </c>
      <c r="C113" s="160"/>
    </row>
    <row r="114" spans="1:3" ht="12" customHeight="1">
      <c r="A114" s="340" t="s">
        <v>110</v>
      </c>
      <c r="B114" s="261" t="s">
        <v>319</v>
      </c>
      <c r="C114" s="160"/>
    </row>
    <row r="115" spans="1:3" ht="12" customHeight="1">
      <c r="A115" s="340" t="s">
        <v>159</v>
      </c>
      <c r="B115" s="111" t="s">
        <v>302</v>
      </c>
      <c r="C115" s="160"/>
    </row>
    <row r="116" spans="1:3" ht="12" customHeight="1">
      <c r="A116" s="340" t="s">
        <v>160</v>
      </c>
      <c r="B116" s="111" t="s">
        <v>318</v>
      </c>
      <c r="C116" s="160"/>
    </row>
    <row r="117" spans="1:3" ht="12" customHeight="1">
      <c r="A117" s="340" t="s">
        <v>161</v>
      </c>
      <c r="B117" s="111" t="s">
        <v>317</v>
      </c>
      <c r="C117" s="160"/>
    </row>
    <row r="118" spans="1:3" ht="12" customHeight="1">
      <c r="A118" s="340" t="s">
        <v>310</v>
      </c>
      <c r="B118" s="111" t="s">
        <v>305</v>
      </c>
      <c r="C118" s="160"/>
    </row>
    <row r="119" spans="1:3" ht="12" customHeight="1">
      <c r="A119" s="340" t="s">
        <v>311</v>
      </c>
      <c r="B119" s="111" t="s">
        <v>316</v>
      </c>
      <c r="C119" s="160"/>
    </row>
    <row r="120" spans="1:3" ht="12" customHeight="1" thickBot="1">
      <c r="A120" s="356" t="s">
        <v>312</v>
      </c>
      <c r="B120" s="111" t="s">
        <v>315</v>
      </c>
      <c r="C120" s="161"/>
    </row>
    <row r="121" spans="1:3" ht="12" customHeight="1" thickBot="1">
      <c r="A121" s="30" t="s">
        <v>15</v>
      </c>
      <c r="B121" s="102" t="s">
        <v>478</v>
      </c>
      <c r="C121" s="172">
        <f>+C122+C123</f>
        <v>0</v>
      </c>
    </row>
    <row r="122" spans="1:3" ht="12" customHeight="1">
      <c r="A122" s="340" t="s">
        <v>78</v>
      </c>
      <c r="B122" s="7" t="s">
        <v>479</v>
      </c>
      <c r="C122" s="175"/>
    </row>
    <row r="123" spans="1:3" ht="12" customHeight="1" thickBot="1">
      <c r="A123" s="345" t="s">
        <v>79</v>
      </c>
      <c r="B123" s="10" t="s">
        <v>480</v>
      </c>
      <c r="C123" s="176"/>
    </row>
    <row r="124" spans="1:3" ht="12" customHeight="1" thickBot="1">
      <c r="A124" s="30" t="s">
        <v>16</v>
      </c>
      <c r="B124" s="102" t="s">
        <v>481</v>
      </c>
      <c r="C124" s="172">
        <f>+C91+C107+C121</f>
        <v>0</v>
      </c>
    </row>
    <row r="125" spans="1:3" ht="12" customHeight="1" thickBot="1">
      <c r="A125" s="30" t="s">
        <v>17</v>
      </c>
      <c r="B125" s="102" t="s">
        <v>482</v>
      </c>
      <c r="C125" s="172">
        <f>+C126+C127+C128</f>
        <v>0</v>
      </c>
    </row>
    <row r="126" spans="1:3" s="354" customFormat="1" ht="12" customHeight="1">
      <c r="A126" s="340" t="s">
        <v>82</v>
      </c>
      <c r="B126" s="7" t="s">
        <v>483</v>
      </c>
      <c r="C126" s="160"/>
    </row>
    <row r="127" spans="1:3" ht="12" customHeight="1">
      <c r="A127" s="340" t="s">
        <v>83</v>
      </c>
      <c r="B127" s="7" t="s">
        <v>484</v>
      </c>
      <c r="C127" s="160"/>
    </row>
    <row r="128" spans="1:3" ht="12" customHeight="1" thickBot="1">
      <c r="A128" s="356" t="s">
        <v>84</v>
      </c>
      <c r="B128" s="5" t="s">
        <v>485</v>
      </c>
      <c r="C128" s="160"/>
    </row>
    <row r="129" spans="1:3" ht="12" customHeight="1" thickBot="1">
      <c r="A129" s="30" t="s">
        <v>18</v>
      </c>
      <c r="B129" s="102" t="s">
        <v>486</v>
      </c>
      <c r="C129" s="172">
        <f>+C130+C131+C132+C133</f>
        <v>0</v>
      </c>
    </row>
    <row r="130" spans="1:3" ht="12" customHeight="1">
      <c r="A130" s="340" t="s">
        <v>85</v>
      </c>
      <c r="B130" s="7" t="s">
        <v>487</v>
      </c>
      <c r="C130" s="160"/>
    </row>
    <row r="131" spans="1:3" ht="12" customHeight="1">
      <c r="A131" s="340" t="s">
        <v>86</v>
      </c>
      <c r="B131" s="7" t="s">
        <v>488</v>
      </c>
      <c r="C131" s="160"/>
    </row>
    <row r="132" spans="1:3" ht="12" customHeight="1">
      <c r="A132" s="340" t="s">
        <v>235</v>
      </c>
      <c r="B132" s="7" t="s">
        <v>489</v>
      </c>
      <c r="C132" s="160"/>
    </row>
    <row r="133" spans="1:3" s="354" customFormat="1" ht="12" customHeight="1" thickBot="1">
      <c r="A133" s="356" t="s">
        <v>236</v>
      </c>
      <c r="B133" s="5" t="s">
        <v>490</v>
      </c>
      <c r="C133" s="160"/>
    </row>
    <row r="134" spans="1:11" ht="12" customHeight="1" thickBot="1">
      <c r="A134" s="30" t="s">
        <v>19</v>
      </c>
      <c r="B134" s="102" t="s">
        <v>491</v>
      </c>
      <c r="C134" s="178">
        <f>+C135+C136+C137+C138</f>
        <v>0</v>
      </c>
      <c r="K134" s="359"/>
    </row>
    <row r="135" spans="1:3" ht="12.75">
      <c r="A135" s="340" t="s">
        <v>87</v>
      </c>
      <c r="B135" s="7" t="s">
        <v>320</v>
      </c>
      <c r="C135" s="160"/>
    </row>
    <row r="136" spans="1:3" ht="12" customHeight="1">
      <c r="A136" s="340" t="s">
        <v>88</v>
      </c>
      <c r="B136" s="7" t="s">
        <v>321</v>
      </c>
      <c r="C136" s="160"/>
    </row>
    <row r="137" spans="1:3" s="354" customFormat="1" ht="12" customHeight="1">
      <c r="A137" s="340" t="s">
        <v>247</v>
      </c>
      <c r="B137" s="7" t="s">
        <v>492</v>
      </c>
      <c r="C137" s="160"/>
    </row>
    <row r="138" spans="1:3" s="354" customFormat="1" ht="12" customHeight="1" thickBot="1">
      <c r="A138" s="356" t="s">
        <v>248</v>
      </c>
      <c r="B138" s="5" t="s">
        <v>493</v>
      </c>
      <c r="C138" s="160"/>
    </row>
    <row r="139" spans="1:3" s="354" customFormat="1" ht="12" customHeight="1" thickBot="1">
      <c r="A139" s="30" t="s">
        <v>20</v>
      </c>
      <c r="B139" s="102" t="s">
        <v>494</v>
      </c>
      <c r="C139" s="181">
        <f>+C140+C141+C142+C143</f>
        <v>0</v>
      </c>
    </row>
    <row r="140" spans="1:3" s="354" customFormat="1" ht="12" customHeight="1">
      <c r="A140" s="340" t="s">
        <v>152</v>
      </c>
      <c r="B140" s="7" t="s">
        <v>495</v>
      </c>
      <c r="C140" s="160"/>
    </row>
    <row r="141" spans="1:3" s="354" customFormat="1" ht="12" customHeight="1">
      <c r="A141" s="340" t="s">
        <v>153</v>
      </c>
      <c r="B141" s="7" t="s">
        <v>496</v>
      </c>
      <c r="C141" s="160"/>
    </row>
    <row r="142" spans="1:3" s="354" customFormat="1" ht="12" customHeight="1">
      <c r="A142" s="340" t="s">
        <v>175</v>
      </c>
      <c r="B142" s="7" t="s">
        <v>497</v>
      </c>
      <c r="C142" s="160"/>
    </row>
    <row r="143" spans="1:3" ht="12.75" customHeight="1" thickBot="1">
      <c r="A143" s="340" t="s">
        <v>250</v>
      </c>
      <c r="B143" s="7" t="s">
        <v>498</v>
      </c>
      <c r="C143" s="160"/>
    </row>
    <row r="144" spans="1:3" ht="12" customHeight="1" thickBot="1">
      <c r="A144" s="30" t="s">
        <v>21</v>
      </c>
      <c r="B144" s="102" t="s">
        <v>499</v>
      </c>
      <c r="C144" s="274">
        <f>+C125+C129+C134+C139</f>
        <v>0</v>
      </c>
    </row>
    <row r="145" spans="1:3" ht="15" customHeight="1" thickBot="1">
      <c r="A145" s="360" t="s">
        <v>22</v>
      </c>
      <c r="B145" s="248" t="s">
        <v>500</v>
      </c>
      <c r="C145" s="274">
        <f>+C124+C144</f>
        <v>0</v>
      </c>
    </row>
    <row r="146" ht="13.5" thickBot="1"/>
    <row r="147" spans="1:3" ht="15" customHeight="1" thickBot="1">
      <c r="A147" s="158" t="s">
        <v>501</v>
      </c>
      <c r="B147" s="159"/>
      <c r="C147" s="99"/>
    </row>
    <row r="148" spans="1:3" ht="14.25" customHeight="1" thickBot="1">
      <c r="A148" s="158" t="s">
        <v>170</v>
      </c>
      <c r="B148" s="159"/>
      <c r="C14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2">
      <selection activeCell="F34" sqref="F34"/>
    </sheetView>
  </sheetViews>
  <sheetFormatPr defaultColWidth="9.00390625" defaultRowHeight="12.75"/>
  <cols>
    <col min="1" max="1" width="6.875" style="47" customWidth="1"/>
    <col min="2" max="2" width="55.125" style="11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94" t="s">
        <v>130</v>
      </c>
      <c r="C1" s="195"/>
      <c r="D1" s="195"/>
      <c r="E1" s="195"/>
      <c r="F1" s="370" t="s">
        <v>554</v>
      </c>
    </row>
    <row r="2" spans="5:6" ht="14.25" thickBot="1">
      <c r="E2" s="196" t="s">
        <v>56</v>
      </c>
      <c r="F2" s="370"/>
    </row>
    <row r="3" spans="1:6" ht="13.5" thickBot="1">
      <c r="A3" s="372" t="s">
        <v>63</v>
      </c>
      <c r="B3" s="197" t="s">
        <v>51</v>
      </c>
      <c r="C3" s="198"/>
      <c r="D3" s="197" t="s">
        <v>52</v>
      </c>
      <c r="E3" s="199"/>
      <c r="F3" s="370"/>
    </row>
    <row r="4" spans="1:6" s="200" customFormat="1" ht="24.75" thickBot="1">
      <c r="A4" s="373"/>
      <c r="B4" s="114" t="s">
        <v>57</v>
      </c>
      <c r="C4" s="115" t="str">
        <f>+'2.a.mell.'!C4</f>
        <v>2015. évi előirányzat</v>
      </c>
      <c r="D4" s="114" t="s">
        <v>57</v>
      </c>
      <c r="E4" s="115" t="str">
        <f>+'2.a.mell.'!C4</f>
        <v>2015. évi előirányzat</v>
      </c>
      <c r="F4" s="370"/>
    </row>
    <row r="5" spans="1:6" s="200" customFormat="1" ht="13.5" thickBot="1">
      <c r="A5" s="201" t="s">
        <v>434</v>
      </c>
      <c r="B5" s="202" t="s">
        <v>435</v>
      </c>
      <c r="C5" s="203" t="s">
        <v>436</v>
      </c>
      <c r="D5" s="202" t="s">
        <v>438</v>
      </c>
      <c r="E5" s="204" t="s">
        <v>437</v>
      </c>
      <c r="F5" s="370"/>
    </row>
    <row r="6" spans="1:6" ht="12.75" customHeight="1">
      <c r="A6" s="206" t="s">
        <v>13</v>
      </c>
      <c r="B6" s="207" t="s">
        <v>332</v>
      </c>
      <c r="C6" s="183"/>
      <c r="D6" s="207" t="s">
        <v>173</v>
      </c>
      <c r="E6" s="189"/>
      <c r="F6" s="370"/>
    </row>
    <row r="7" spans="1:6" ht="12.75">
      <c r="A7" s="208" t="s">
        <v>14</v>
      </c>
      <c r="B7" s="209" t="s">
        <v>333</v>
      </c>
      <c r="C7" s="184"/>
      <c r="D7" s="209" t="s">
        <v>338</v>
      </c>
      <c r="E7" s="190"/>
      <c r="F7" s="370"/>
    </row>
    <row r="8" spans="1:6" ht="12.75" customHeight="1">
      <c r="A8" s="208" t="s">
        <v>15</v>
      </c>
      <c r="B8" s="209" t="s">
        <v>5</v>
      </c>
      <c r="C8" s="184"/>
      <c r="D8" s="209" t="s">
        <v>158</v>
      </c>
      <c r="E8" s="190">
        <v>2028</v>
      </c>
      <c r="F8" s="370"/>
    </row>
    <row r="9" spans="1:6" ht="12.75" customHeight="1">
      <c r="A9" s="208" t="s">
        <v>16</v>
      </c>
      <c r="B9" s="209" t="s">
        <v>334</v>
      </c>
      <c r="C9" s="184"/>
      <c r="D9" s="209" t="s">
        <v>339</v>
      </c>
      <c r="E9" s="190"/>
      <c r="F9" s="370"/>
    </row>
    <row r="10" spans="1:6" ht="12.75" customHeight="1">
      <c r="A10" s="208" t="s">
        <v>17</v>
      </c>
      <c r="B10" s="209" t="s">
        <v>335</v>
      </c>
      <c r="C10" s="184"/>
      <c r="D10" s="209" t="s">
        <v>176</v>
      </c>
      <c r="E10" s="190"/>
      <c r="F10" s="370"/>
    </row>
    <row r="11" spans="1:6" ht="12.75" customHeight="1">
      <c r="A11" s="208" t="s">
        <v>18</v>
      </c>
      <c r="B11" s="209" t="s">
        <v>336</v>
      </c>
      <c r="C11" s="185"/>
      <c r="D11" s="281"/>
      <c r="E11" s="190"/>
      <c r="F11" s="370"/>
    </row>
    <row r="12" spans="1:6" ht="12.75" customHeight="1">
      <c r="A12" s="208" t="s">
        <v>19</v>
      </c>
      <c r="B12" s="41"/>
      <c r="C12" s="184"/>
      <c r="D12" s="281"/>
      <c r="E12" s="190"/>
      <c r="F12" s="370"/>
    </row>
    <row r="13" spans="1:6" ht="12.75" customHeight="1">
      <c r="A13" s="208" t="s">
        <v>20</v>
      </c>
      <c r="B13" s="41"/>
      <c r="C13" s="184"/>
      <c r="D13" s="282"/>
      <c r="E13" s="190"/>
      <c r="F13" s="370"/>
    </row>
    <row r="14" spans="1:6" ht="12.75" customHeight="1">
      <c r="A14" s="208" t="s">
        <v>21</v>
      </c>
      <c r="B14" s="279"/>
      <c r="C14" s="185"/>
      <c r="D14" s="281"/>
      <c r="E14" s="190"/>
      <c r="F14" s="370"/>
    </row>
    <row r="15" spans="1:6" ht="12.75">
      <c r="A15" s="208" t="s">
        <v>22</v>
      </c>
      <c r="B15" s="41"/>
      <c r="C15" s="185"/>
      <c r="D15" s="281"/>
      <c r="E15" s="190"/>
      <c r="F15" s="370"/>
    </row>
    <row r="16" spans="1:6" ht="12.75" customHeight="1" thickBot="1">
      <c r="A16" s="251" t="s">
        <v>23</v>
      </c>
      <c r="B16" s="280"/>
      <c r="C16" s="253"/>
      <c r="D16" s="252" t="s">
        <v>45</v>
      </c>
      <c r="E16" s="232"/>
      <c r="F16" s="370"/>
    </row>
    <row r="17" spans="1:6" ht="15.75" customHeight="1" thickBot="1">
      <c r="A17" s="211" t="s">
        <v>24</v>
      </c>
      <c r="B17" s="103" t="s">
        <v>345</v>
      </c>
      <c r="C17" s="187">
        <f>+C6+C8+C9+C11+C12+C13+C14+C15+C16</f>
        <v>0</v>
      </c>
      <c r="D17" s="103" t="s">
        <v>346</v>
      </c>
      <c r="E17" s="192">
        <f>+E6+E8+E10+E11+E12+E13+E14+E15+E16</f>
        <v>2028</v>
      </c>
      <c r="F17" s="370"/>
    </row>
    <row r="18" spans="1:6" ht="12.75" customHeight="1">
      <c r="A18" s="206" t="s">
        <v>25</v>
      </c>
      <c r="B18" s="221" t="s">
        <v>194</v>
      </c>
      <c r="C18" s="228">
        <f>+C19+C20+C21+C22+C23</f>
        <v>0</v>
      </c>
      <c r="D18" s="214" t="s">
        <v>162</v>
      </c>
      <c r="E18" s="61"/>
      <c r="F18" s="370"/>
    </row>
    <row r="19" spans="1:6" ht="12.75" customHeight="1">
      <c r="A19" s="208" t="s">
        <v>26</v>
      </c>
      <c r="B19" s="222" t="s">
        <v>183</v>
      </c>
      <c r="C19" s="63"/>
      <c r="D19" s="214" t="s">
        <v>165</v>
      </c>
      <c r="E19" s="64"/>
      <c r="F19" s="370"/>
    </row>
    <row r="20" spans="1:6" ht="12.75" customHeight="1">
      <c r="A20" s="206" t="s">
        <v>27</v>
      </c>
      <c r="B20" s="222" t="s">
        <v>184</v>
      </c>
      <c r="C20" s="63"/>
      <c r="D20" s="214" t="s">
        <v>127</v>
      </c>
      <c r="E20" s="64"/>
      <c r="F20" s="370"/>
    </row>
    <row r="21" spans="1:6" ht="12.75" customHeight="1">
      <c r="A21" s="208" t="s">
        <v>28</v>
      </c>
      <c r="B21" s="222" t="s">
        <v>185</v>
      </c>
      <c r="C21" s="63"/>
      <c r="D21" s="214" t="s">
        <v>128</v>
      </c>
      <c r="E21" s="64"/>
      <c r="F21" s="370"/>
    </row>
    <row r="22" spans="1:6" ht="12.75" customHeight="1">
      <c r="A22" s="206" t="s">
        <v>29</v>
      </c>
      <c r="B22" s="222" t="s">
        <v>186</v>
      </c>
      <c r="C22" s="63"/>
      <c r="D22" s="213" t="s">
        <v>180</v>
      </c>
      <c r="E22" s="64"/>
      <c r="F22" s="370"/>
    </row>
    <row r="23" spans="1:6" ht="12.75" customHeight="1">
      <c r="A23" s="208" t="s">
        <v>30</v>
      </c>
      <c r="B23" s="223" t="s">
        <v>187</v>
      </c>
      <c r="C23" s="63"/>
      <c r="D23" s="214" t="s">
        <v>166</v>
      </c>
      <c r="E23" s="64"/>
      <c r="F23" s="370"/>
    </row>
    <row r="24" spans="1:6" ht="12.75" customHeight="1">
      <c r="A24" s="206" t="s">
        <v>31</v>
      </c>
      <c r="B24" s="224" t="s">
        <v>188</v>
      </c>
      <c r="C24" s="216">
        <f>+C25+C26+C27+C28+C29</f>
        <v>0</v>
      </c>
      <c r="D24" s="225" t="s">
        <v>164</v>
      </c>
      <c r="E24" s="64"/>
      <c r="F24" s="370"/>
    </row>
    <row r="25" spans="1:6" ht="12.75" customHeight="1">
      <c r="A25" s="208" t="s">
        <v>32</v>
      </c>
      <c r="B25" s="223" t="s">
        <v>189</v>
      </c>
      <c r="C25" s="63"/>
      <c r="D25" s="225" t="s">
        <v>340</v>
      </c>
      <c r="E25" s="64"/>
      <c r="F25" s="370"/>
    </row>
    <row r="26" spans="1:6" ht="12.75" customHeight="1">
      <c r="A26" s="206" t="s">
        <v>33</v>
      </c>
      <c r="B26" s="223" t="s">
        <v>190</v>
      </c>
      <c r="C26" s="63"/>
      <c r="D26" s="220"/>
      <c r="E26" s="64"/>
      <c r="F26" s="370"/>
    </row>
    <row r="27" spans="1:6" ht="12.75" customHeight="1">
      <c r="A27" s="208" t="s">
        <v>34</v>
      </c>
      <c r="B27" s="222" t="s">
        <v>191</v>
      </c>
      <c r="C27" s="63"/>
      <c r="D27" s="100"/>
      <c r="E27" s="64"/>
      <c r="F27" s="370"/>
    </row>
    <row r="28" spans="1:6" ht="12.75" customHeight="1">
      <c r="A28" s="206" t="s">
        <v>35</v>
      </c>
      <c r="B28" s="226" t="s">
        <v>192</v>
      </c>
      <c r="C28" s="63"/>
      <c r="D28" s="41"/>
      <c r="E28" s="64"/>
      <c r="F28" s="370"/>
    </row>
    <row r="29" spans="1:6" ht="12.75" customHeight="1" thickBot="1">
      <c r="A29" s="208" t="s">
        <v>36</v>
      </c>
      <c r="B29" s="227" t="s">
        <v>193</v>
      </c>
      <c r="C29" s="63"/>
      <c r="D29" s="100"/>
      <c r="E29" s="64"/>
      <c r="F29" s="370"/>
    </row>
    <row r="30" spans="1:6" ht="21.75" customHeight="1" thickBot="1">
      <c r="A30" s="211" t="s">
        <v>37</v>
      </c>
      <c r="B30" s="103" t="s">
        <v>337</v>
      </c>
      <c r="C30" s="187">
        <f>+C18+C24</f>
        <v>0</v>
      </c>
      <c r="D30" s="103" t="s">
        <v>341</v>
      </c>
      <c r="E30" s="192">
        <f>SUM(E18:E29)</f>
        <v>0</v>
      </c>
      <c r="F30" s="370"/>
    </row>
    <row r="31" spans="1:6" ht="13.5" thickBot="1">
      <c r="A31" s="211" t="s">
        <v>38</v>
      </c>
      <c r="B31" s="217" t="s">
        <v>342</v>
      </c>
      <c r="C31" s="218">
        <f>+C17+C30</f>
        <v>0</v>
      </c>
      <c r="D31" s="217" t="s">
        <v>343</v>
      </c>
      <c r="E31" s="218">
        <f>+E17+E30</f>
        <v>2028</v>
      </c>
      <c r="F31" s="370"/>
    </row>
    <row r="32" spans="1:6" ht="13.5" thickBot="1">
      <c r="A32" s="211" t="s">
        <v>39</v>
      </c>
      <c r="B32" s="217" t="s">
        <v>140</v>
      </c>
      <c r="C32" s="218"/>
      <c r="D32" s="217" t="s">
        <v>141</v>
      </c>
      <c r="E32" s="218" t="str">
        <f>IF(C17-E17&gt;0,C17-E17,"-")</f>
        <v>-</v>
      </c>
      <c r="F32" s="370"/>
    </row>
    <row r="33" spans="1:6" ht="13.5" thickBot="1">
      <c r="A33" s="211" t="s">
        <v>40</v>
      </c>
      <c r="B33" s="217" t="s">
        <v>181</v>
      </c>
      <c r="C33" s="218" t="str">
        <f>IF(C17+C30-E26&lt;0,E26-(C17+C30),"-")</f>
        <v>-</v>
      </c>
      <c r="D33" s="217" t="s">
        <v>182</v>
      </c>
      <c r="E33" s="218" t="str">
        <f>IF(C17+C30-E26&gt;0,C17+C30-E26,"-")</f>
        <v>-</v>
      </c>
      <c r="F33" s="37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25" sqref="B25"/>
    </sheetView>
  </sheetViews>
  <sheetFormatPr defaultColWidth="9.00390625" defaultRowHeight="12.75"/>
  <cols>
    <col min="1" max="1" width="88.625" style="312" customWidth="1"/>
    <col min="2" max="2" width="27.875" style="312" customWidth="1"/>
    <col min="3" max="16384" width="9.375" style="312" customWidth="1"/>
  </cols>
  <sheetData>
    <row r="1" spans="1:2" ht="47.25" customHeight="1">
      <c r="A1" s="374" t="s">
        <v>524</v>
      </c>
      <c r="B1" s="374"/>
    </row>
    <row r="2" spans="1:2" ht="22.5" customHeight="1" thickBot="1">
      <c r="A2" s="311"/>
      <c r="B2" s="313" t="s">
        <v>450</v>
      </c>
    </row>
    <row r="3" spans="1:2" s="316" customFormat="1" ht="24" customHeight="1" thickBot="1">
      <c r="A3" s="314" t="s">
        <v>451</v>
      </c>
      <c r="B3" s="315" t="s">
        <v>525</v>
      </c>
    </row>
    <row r="4" spans="1:2" s="319" customFormat="1" ht="13.5" thickBot="1">
      <c r="A4" s="317" t="s">
        <v>452</v>
      </c>
      <c r="B4" s="318" t="s">
        <v>435</v>
      </c>
    </row>
    <row r="5" spans="1:2" ht="12.75">
      <c r="A5" s="320" t="s">
        <v>453</v>
      </c>
      <c r="B5" s="321">
        <v>3917506</v>
      </c>
    </row>
    <row r="6" spans="1:2" ht="12.75" customHeight="1">
      <c r="A6" s="322" t="s">
        <v>526</v>
      </c>
      <c r="B6" s="321">
        <v>969475</v>
      </c>
    </row>
    <row r="7" spans="1:2" ht="12.75">
      <c r="A7" s="322" t="s">
        <v>527</v>
      </c>
      <c r="B7" s="321">
        <v>768000</v>
      </c>
    </row>
    <row r="8" spans="1:2" ht="12.75">
      <c r="A8" s="322" t="s">
        <v>528</v>
      </c>
      <c r="B8" s="321">
        <v>1906800</v>
      </c>
    </row>
    <row r="9" spans="1:2" ht="12.75">
      <c r="A9" s="322" t="s">
        <v>530</v>
      </c>
      <c r="B9" s="321">
        <v>536751</v>
      </c>
    </row>
    <row r="10" spans="1:2" ht="12.75">
      <c r="A10" s="322" t="s">
        <v>455</v>
      </c>
      <c r="B10" s="321">
        <v>2500000</v>
      </c>
    </row>
    <row r="11" spans="1:2" ht="12.75">
      <c r="A11" s="322" t="s">
        <v>529</v>
      </c>
      <c r="B11" s="321">
        <v>2738230</v>
      </c>
    </row>
    <row r="12" spans="1:2" ht="12.75">
      <c r="A12" s="322" t="s">
        <v>454</v>
      </c>
      <c r="B12" s="321">
        <v>442880</v>
      </c>
    </row>
    <row r="13" spans="1:2" ht="12.75">
      <c r="A13" s="322" t="s">
        <v>456</v>
      </c>
      <c r="B13" s="321">
        <v>1200000</v>
      </c>
    </row>
    <row r="14" spans="1:2" ht="12.75">
      <c r="A14" s="322"/>
      <c r="B14" s="321"/>
    </row>
    <row r="15" spans="1:2" ht="12.75">
      <c r="A15" s="322"/>
      <c r="B15" s="321"/>
    </row>
    <row r="16" spans="1:2" ht="12.75">
      <c r="A16" s="322"/>
      <c r="B16" s="321"/>
    </row>
    <row r="17" spans="1:2" ht="12.75">
      <c r="A17" s="322"/>
      <c r="B17" s="321"/>
    </row>
    <row r="18" spans="1:2" ht="12.75">
      <c r="A18" s="322"/>
      <c r="B18" s="321"/>
    </row>
    <row r="19" spans="1:2" ht="12.75">
      <c r="A19" s="322"/>
      <c r="B19" s="321"/>
    </row>
    <row r="20" spans="1:2" ht="12.75">
      <c r="A20" s="322"/>
      <c r="B20" s="321"/>
    </row>
    <row r="21" spans="1:2" ht="12.75">
      <c r="A21" s="322"/>
      <c r="B21" s="321"/>
    </row>
    <row r="22" spans="1:2" ht="12.75">
      <c r="A22" s="322"/>
      <c r="B22" s="321"/>
    </row>
    <row r="23" spans="1:2" ht="12.75">
      <c r="A23" s="322"/>
      <c r="B23" s="321"/>
    </row>
    <row r="24" spans="1:2" ht="13.5" thickBot="1">
      <c r="A24" s="323"/>
      <c r="B24" s="321"/>
    </row>
    <row r="25" spans="1:2" s="326" customFormat="1" ht="19.5" customHeight="1" thickBot="1">
      <c r="A25" s="324" t="s">
        <v>46</v>
      </c>
      <c r="B25" s="325">
        <f>SUM(B5:B24)</f>
        <v>14979642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1/2015. (II.13.)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7" sqref="E17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375" t="s">
        <v>0</v>
      </c>
      <c r="B1" s="375"/>
      <c r="C1" s="375"/>
      <c r="D1" s="375"/>
      <c r="E1" s="375"/>
      <c r="F1" s="375"/>
    </row>
    <row r="2" spans="1:6" ht="23.25" customHeight="1" thickBot="1">
      <c r="A2" s="113"/>
      <c r="B2" s="47"/>
      <c r="C2" s="47"/>
      <c r="D2" s="47"/>
      <c r="E2" s="47"/>
      <c r="F2" s="42" t="s">
        <v>56</v>
      </c>
    </row>
    <row r="3" spans="1:6" s="40" customFormat="1" ht="48.75" customHeight="1" thickBot="1">
      <c r="A3" s="114" t="s">
        <v>62</v>
      </c>
      <c r="B3" s="115" t="s">
        <v>60</v>
      </c>
      <c r="C3" s="115" t="s">
        <v>61</v>
      </c>
      <c r="D3" s="115" t="s">
        <v>533</v>
      </c>
      <c r="E3" s="115" t="s">
        <v>462</v>
      </c>
      <c r="F3" s="43" t="s">
        <v>534</v>
      </c>
    </row>
    <row r="4" spans="1:6" s="47" customFormat="1" ht="15" customHeight="1" thickBot="1">
      <c r="A4" s="44" t="s">
        <v>434</v>
      </c>
      <c r="B4" s="45" t="s">
        <v>435</v>
      </c>
      <c r="C4" s="45" t="s">
        <v>436</v>
      </c>
      <c r="D4" s="45" t="s">
        <v>438</v>
      </c>
      <c r="E4" s="45" t="s">
        <v>437</v>
      </c>
      <c r="F4" s="46" t="s">
        <v>439</v>
      </c>
    </row>
    <row r="5" spans="1:6" ht="15.75" customHeight="1">
      <c r="A5" s="50" t="s">
        <v>531</v>
      </c>
      <c r="B5" s="51">
        <v>635</v>
      </c>
      <c r="C5" s="299" t="s">
        <v>532</v>
      </c>
      <c r="D5" s="51"/>
      <c r="E5" s="51">
        <v>635</v>
      </c>
      <c r="F5" s="52"/>
    </row>
    <row r="6" spans="1:6" ht="15.75" customHeight="1">
      <c r="A6" s="50" t="s">
        <v>535</v>
      </c>
      <c r="B6" s="51">
        <v>885</v>
      </c>
      <c r="C6" s="299" t="s">
        <v>532</v>
      </c>
      <c r="D6" s="51"/>
      <c r="E6" s="51">
        <v>885</v>
      </c>
      <c r="F6" s="52">
        <f aca="true" t="shared" si="0" ref="F6:F23">B6-D6-E6</f>
        <v>0</v>
      </c>
    </row>
    <row r="7" spans="1:6" ht="15.75" customHeight="1">
      <c r="A7" s="50" t="s">
        <v>536</v>
      </c>
      <c r="B7" s="51">
        <v>508</v>
      </c>
      <c r="C7" s="299" t="s">
        <v>532</v>
      </c>
      <c r="D7" s="51"/>
      <c r="E7" s="51">
        <v>508</v>
      </c>
      <c r="F7" s="52">
        <f t="shared" si="0"/>
        <v>0</v>
      </c>
    </row>
    <row r="8" spans="1:6" ht="15.75" customHeight="1">
      <c r="A8" s="50"/>
      <c r="B8" s="51"/>
      <c r="C8" s="299"/>
      <c r="D8" s="51"/>
      <c r="E8" s="51"/>
      <c r="F8" s="52">
        <f t="shared" si="0"/>
        <v>0</v>
      </c>
    </row>
    <row r="9" spans="1:6" ht="15.75" customHeight="1">
      <c r="A9" s="50"/>
      <c r="B9" s="51"/>
      <c r="C9" s="299"/>
      <c r="D9" s="51"/>
      <c r="E9" s="51"/>
      <c r="F9" s="52">
        <f t="shared" si="0"/>
        <v>0</v>
      </c>
    </row>
    <row r="10" spans="1:6" ht="15.75" customHeight="1">
      <c r="A10" s="50"/>
      <c r="B10" s="51"/>
      <c r="C10" s="299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299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299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299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299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299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299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299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299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299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299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299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299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00"/>
      <c r="D23" s="54"/>
      <c r="E23" s="54"/>
      <c r="F23" s="55">
        <f t="shared" si="0"/>
        <v>0</v>
      </c>
    </row>
    <row r="24" spans="1:6" s="49" customFormat="1" ht="18" customHeight="1" thickBot="1">
      <c r="A24" s="116" t="s">
        <v>59</v>
      </c>
      <c r="B24" s="117">
        <f>SUM(B5:B23)</f>
        <v>2028</v>
      </c>
      <c r="C24" s="98"/>
      <c r="D24" s="117">
        <f>SUM(D5:D23)</f>
        <v>0</v>
      </c>
      <c r="E24" s="117">
        <f>SUM(E5:E23)</f>
        <v>2028</v>
      </c>
      <c r="F24" s="5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az 1/2015. (II.13.) önkormányzati rendelethez&amp;"Times New Roman CE,Normál"&amp;10
  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workbookViewId="0" topLeftCell="A1">
      <selection activeCell="B40" sqref="B4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79" t="s">
        <v>537</v>
      </c>
      <c r="B1" s="379"/>
      <c r="C1" s="379"/>
      <c r="D1" s="379"/>
    </row>
    <row r="2" spans="1:4" ht="17.25" customHeight="1">
      <c r="A2" s="244"/>
      <c r="B2" s="244"/>
      <c r="C2" s="244"/>
      <c r="D2" s="244"/>
    </row>
    <row r="3" spans="1:4" ht="13.5" thickBot="1">
      <c r="A3" s="130"/>
      <c r="B3" s="130"/>
      <c r="C3" s="376" t="s">
        <v>48</v>
      </c>
      <c r="D3" s="376"/>
    </row>
    <row r="4" spans="1:4" ht="42.75" customHeight="1" thickBot="1">
      <c r="A4" s="245" t="s">
        <v>63</v>
      </c>
      <c r="B4" s="246" t="s">
        <v>116</v>
      </c>
      <c r="C4" s="246" t="s">
        <v>117</v>
      </c>
      <c r="D4" s="247" t="s">
        <v>9</v>
      </c>
    </row>
    <row r="5" spans="1:4" ht="15.75" customHeight="1">
      <c r="A5" s="131" t="s">
        <v>13</v>
      </c>
      <c r="B5" s="25" t="s">
        <v>538</v>
      </c>
      <c r="C5" s="25" t="s">
        <v>539</v>
      </c>
      <c r="D5" s="26">
        <v>10</v>
      </c>
    </row>
    <row r="6" spans="1:4" ht="15.75" customHeight="1">
      <c r="A6" s="132" t="s">
        <v>14</v>
      </c>
      <c r="B6" s="27" t="s">
        <v>540</v>
      </c>
      <c r="C6" s="27" t="s">
        <v>539</v>
      </c>
      <c r="D6" s="28">
        <v>10</v>
      </c>
    </row>
    <row r="7" spans="1:4" ht="15.75" customHeight="1">
      <c r="A7" s="132" t="s">
        <v>15</v>
      </c>
      <c r="B7" s="27" t="s">
        <v>541</v>
      </c>
      <c r="C7" s="27" t="s">
        <v>542</v>
      </c>
      <c r="D7" s="28">
        <v>45</v>
      </c>
    </row>
    <row r="8" spans="1:4" ht="15.75" customHeight="1">
      <c r="A8" s="132" t="s">
        <v>16</v>
      </c>
      <c r="B8" s="27" t="s">
        <v>543</v>
      </c>
      <c r="C8" s="27" t="s">
        <v>544</v>
      </c>
      <c r="D8" s="28">
        <v>15</v>
      </c>
    </row>
    <row r="9" spans="1:4" ht="15.75" customHeight="1">
      <c r="A9" s="132" t="s">
        <v>17</v>
      </c>
      <c r="B9" s="27" t="s">
        <v>545</v>
      </c>
      <c r="C9" s="27" t="s">
        <v>546</v>
      </c>
      <c r="D9" s="28">
        <v>100</v>
      </c>
    </row>
    <row r="10" spans="1:4" ht="15.75" customHeight="1">
      <c r="A10" s="132" t="s">
        <v>18</v>
      </c>
      <c r="B10" s="27" t="s">
        <v>547</v>
      </c>
      <c r="C10" s="27" t="s">
        <v>546</v>
      </c>
      <c r="D10" s="28">
        <v>120</v>
      </c>
    </row>
    <row r="11" spans="1:4" ht="15.75" customHeight="1">
      <c r="A11" s="132" t="s">
        <v>19</v>
      </c>
      <c r="B11" s="27"/>
      <c r="C11" s="27"/>
      <c r="D11" s="28"/>
    </row>
    <row r="12" spans="1:4" ht="15.75" customHeight="1">
      <c r="A12" s="132" t="s">
        <v>20</v>
      </c>
      <c r="B12" s="27"/>
      <c r="C12" s="27"/>
      <c r="D12" s="28"/>
    </row>
    <row r="13" spans="1:4" ht="15.75" customHeight="1">
      <c r="A13" s="132" t="s">
        <v>21</v>
      </c>
      <c r="B13" s="27"/>
      <c r="C13" s="27"/>
      <c r="D13" s="28"/>
    </row>
    <row r="14" spans="1:4" ht="15.75" customHeight="1">
      <c r="A14" s="132" t="s">
        <v>22</v>
      </c>
      <c r="B14" s="27"/>
      <c r="C14" s="27"/>
      <c r="D14" s="28"/>
    </row>
    <row r="15" spans="1:4" ht="15.75" customHeight="1">
      <c r="A15" s="132" t="s">
        <v>23</v>
      </c>
      <c r="B15" s="27"/>
      <c r="C15" s="27"/>
      <c r="D15" s="28"/>
    </row>
    <row r="16" spans="1:4" ht="15.75" customHeight="1">
      <c r="A16" s="132" t="s">
        <v>24</v>
      </c>
      <c r="B16" s="27"/>
      <c r="C16" s="27"/>
      <c r="D16" s="28"/>
    </row>
    <row r="17" spans="1:4" ht="15.75" customHeight="1">
      <c r="A17" s="132" t="s">
        <v>25</v>
      </c>
      <c r="B17" s="27"/>
      <c r="C17" s="27"/>
      <c r="D17" s="28"/>
    </row>
    <row r="18" spans="1:4" ht="15.75" customHeight="1">
      <c r="A18" s="132" t="s">
        <v>26</v>
      </c>
      <c r="B18" s="27"/>
      <c r="C18" s="27"/>
      <c r="D18" s="28"/>
    </row>
    <row r="19" spans="1:4" ht="15.75" customHeight="1">
      <c r="A19" s="132" t="s">
        <v>27</v>
      </c>
      <c r="B19" s="27"/>
      <c r="C19" s="27"/>
      <c r="D19" s="28"/>
    </row>
    <row r="20" spans="1:4" ht="15.75" customHeight="1">
      <c r="A20" s="132" t="s">
        <v>28</v>
      </c>
      <c r="B20" s="27"/>
      <c r="C20" s="27"/>
      <c r="D20" s="28"/>
    </row>
    <row r="21" spans="1:4" ht="15.75" customHeight="1">
      <c r="A21" s="132" t="s">
        <v>29</v>
      </c>
      <c r="B21" s="27"/>
      <c r="C21" s="27"/>
      <c r="D21" s="28"/>
    </row>
    <row r="22" spans="1:4" ht="15.75" customHeight="1">
      <c r="A22" s="132" t="s">
        <v>30</v>
      </c>
      <c r="B22" s="27"/>
      <c r="C22" s="27"/>
      <c r="D22" s="28"/>
    </row>
    <row r="23" spans="1:4" ht="15.75" customHeight="1">
      <c r="A23" s="132" t="s">
        <v>31</v>
      </c>
      <c r="B23" s="27"/>
      <c r="C23" s="27"/>
      <c r="D23" s="28"/>
    </row>
    <row r="24" spans="1:4" ht="15.75" customHeight="1">
      <c r="A24" s="132" t="s">
        <v>32</v>
      </c>
      <c r="B24" s="27"/>
      <c r="C24" s="27"/>
      <c r="D24" s="28"/>
    </row>
    <row r="25" spans="1:4" ht="15.75" customHeight="1">
      <c r="A25" s="132" t="s">
        <v>33</v>
      </c>
      <c r="B25" s="27"/>
      <c r="C25" s="27"/>
      <c r="D25" s="28"/>
    </row>
    <row r="26" spans="1:4" ht="15.75" customHeight="1">
      <c r="A26" s="132" t="s">
        <v>34</v>
      </c>
      <c r="B26" s="27"/>
      <c r="C26" s="27"/>
      <c r="D26" s="28"/>
    </row>
    <row r="27" spans="1:4" ht="15.75" customHeight="1">
      <c r="A27" s="132" t="s">
        <v>35</v>
      </c>
      <c r="B27" s="27"/>
      <c r="C27" s="27"/>
      <c r="D27" s="28"/>
    </row>
    <row r="28" spans="1:4" ht="15.75" customHeight="1">
      <c r="A28" s="132" t="s">
        <v>36</v>
      </c>
      <c r="B28" s="27"/>
      <c r="C28" s="27"/>
      <c r="D28" s="28"/>
    </row>
    <row r="29" spans="1:4" ht="15.75" customHeight="1">
      <c r="A29" s="132" t="s">
        <v>37</v>
      </c>
      <c r="B29" s="27"/>
      <c r="C29" s="27"/>
      <c r="D29" s="28"/>
    </row>
    <row r="30" spans="1:4" ht="15.75" customHeight="1">
      <c r="A30" s="132" t="s">
        <v>38</v>
      </c>
      <c r="B30" s="27"/>
      <c r="C30" s="27"/>
      <c r="D30" s="28"/>
    </row>
    <row r="31" spans="1:4" ht="15.75" customHeight="1">
      <c r="A31" s="132" t="s">
        <v>39</v>
      </c>
      <c r="B31" s="27"/>
      <c r="C31" s="27"/>
      <c r="D31" s="28"/>
    </row>
    <row r="32" spans="1:4" ht="15.75" customHeight="1">
      <c r="A32" s="132" t="s">
        <v>40</v>
      </c>
      <c r="B32" s="27"/>
      <c r="C32" s="27"/>
      <c r="D32" s="28"/>
    </row>
    <row r="33" spans="1:4" ht="15.75" customHeight="1">
      <c r="A33" s="132" t="s">
        <v>41</v>
      </c>
      <c r="B33" s="27"/>
      <c r="C33" s="27"/>
      <c r="D33" s="28"/>
    </row>
    <row r="34" spans="1:4" ht="15.75" customHeight="1">
      <c r="A34" s="132" t="s">
        <v>118</v>
      </c>
      <c r="B34" s="27"/>
      <c r="C34" s="27"/>
      <c r="D34" s="71"/>
    </row>
    <row r="35" spans="1:4" ht="15.75" customHeight="1">
      <c r="A35" s="132" t="s">
        <v>119</v>
      </c>
      <c r="B35" s="27"/>
      <c r="C35" s="27"/>
      <c r="D35" s="71"/>
    </row>
    <row r="36" spans="1:4" ht="15.75" customHeight="1">
      <c r="A36" s="132" t="s">
        <v>120</v>
      </c>
      <c r="B36" s="27"/>
      <c r="C36" s="27"/>
      <c r="D36" s="71"/>
    </row>
    <row r="37" spans="1:4" ht="15.75" customHeight="1" thickBot="1">
      <c r="A37" s="133" t="s">
        <v>121</v>
      </c>
      <c r="B37" s="29"/>
      <c r="C37" s="29"/>
      <c r="D37" s="72"/>
    </row>
    <row r="38" spans="1:4" ht="15.75" customHeight="1" thickBot="1">
      <c r="A38" s="377" t="s">
        <v>46</v>
      </c>
      <c r="B38" s="378"/>
      <c r="C38" s="134"/>
      <c r="D38" s="135">
        <f>SUM(D5:D37)</f>
        <v>300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melléket az 1/2015. (II.13.)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3" sqref="D33"/>
    </sheetView>
  </sheetViews>
  <sheetFormatPr defaultColWidth="9.00390625" defaultRowHeight="12.75"/>
  <cols>
    <col min="1" max="1" width="5.875" style="70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81" t="s">
        <v>2</v>
      </c>
      <c r="C1" s="381"/>
      <c r="D1" s="381"/>
    </row>
    <row r="2" spans="1:4" s="58" customFormat="1" ht="16.5" thickBot="1">
      <c r="A2" s="57"/>
      <c r="B2" s="243"/>
      <c r="D2" s="39" t="s">
        <v>56</v>
      </c>
    </row>
    <row r="3" spans="1:4" s="60" customFormat="1" ht="48" customHeight="1" thickBot="1">
      <c r="A3" s="59" t="s">
        <v>11</v>
      </c>
      <c r="B3" s="118" t="s">
        <v>12</v>
      </c>
      <c r="C3" s="118" t="s">
        <v>64</v>
      </c>
      <c r="D3" s="119" t="s">
        <v>65</v>
      </c>
    </row>
    <row r="4" spans="1:4" s="60" customFormat="1" ht="13.5" customHeight="1" thickBot="1">
      <c r="A4" s="33" t="s">
        <v>434</v>
      </c>
      <c r="B4" s="121" t="s">
        <v>435</v>
      </c>
      <c r="C4" s="121" t="s">
        <v>436</v>
      </c>
      <c r="D4" s="122" t="s">
        <v>438</v>
      </c>
    </row>
    <row r="5" spans="1:4" ht="18" customHeight="1">
      <c r="A5" s="106" t="s">
        <v>13</v>
      </c>
      <c r="B5" s="123" t="s">
        <v>138</v>
      </c>
      <c r="C5" s="104"/>
      <c r="D5" s="61"/>
    </row>
    <row r="6" spans="1:4" ht="18" customHeight="1">
      <c r="A6" s="62" t="s">
        <v>14</v>
      </c>
      <c r="B6" s="124" t="s">
        <v>139</v>
      </c>
      <c r="C6" s="105"/>
      <c r="D6" s="64"/>
    </row>
    <row r="7" spans="1:4" ht="18" customHeight="1">
      <c r="A7" s="62" t="s">
        <v>15</v>
      </c>
      <c r="B7" s="124" t="s">
        <v>111</v>
      </c>
      <c r="C7" s="105"/>
      <c r="D7" s="64"/>
    </row>
    <row r="8" spans="1:4" ht="18" customHeight="1">
      <c r="A8" s="62" t="s">
        <v>16</v>
      </c>
      <c r="B8" s="124" t="s">
        <v>112</v>
      </c>
      <c r="C8" s="105"/>
      <c r="D8" s="64"/>
    </row>
    <row r="9" spans="1:4" ht="18" customHeight="1">
      <c r="A9" s="62" t="s">
        <v>17</v>
      </c>
      <c r="B9" s="124" t="s">
        <v>131</v>
      </c>
      <c r="C9" s="105"/>
      <c r="D9" s="64"/>
    </row>
    <row r="10" spans="1:4" ht="18" customHeight="1">
      <c r="A10" s="62" t="s">
        <v>18</v>
      </c>
      <c r="B10" s="124" t="s">
        <v>132</v>
      </c>
      <c r="C10" s="105"/>
      <c r="D10" s="64"/>
    </row>
    <row r="11" spans="1:4" ht="18" customHeight="1">
      <c r="A11" s="62" t="s">
        <v>19</v>
      </c>
      <c r="B11" s="125" t="s">
        <v>133</v>
      </c>
      <c r="C11" s="105"/>
      <c r="D11" s="64"/>
    </row>
    <row r="12" spans="1:4" ht="18" customHeight="1">
      <c r="A12" s="62" t="s">
        <v>21</v>
      </c>
      <c r="B12" s="125" t="s">
        <v>134</v>
      </c>
      <c r="C12" s="105"/>
      <c r="D12" s="64"/>
    </row>
    <row r="13" spans="1:4" ht="18" customHeight="1">
      <c r="A13" s="62" t="s">
        <v>22</v>
      </c>
      <c r="B13" s="125" t="s">
        <v>135</v>
      </c>
      <c r="C13" s="105"/>
      <c r="D13" s="64"/>
    </row>
    <row r="14" spans="1:4" ht="18" customHeight="1">
      <c r="A14" s="62" t="s">
        <v>23</v>
      </c>
      <c r="B14" s="125" t="s">
        <v>136</v>
      </c>
      <c r="C14" s="105"/>
      <c r="D14" s="64"/>
    </row>
    <row r="15" spans="1:4" ht="22.5" customHeight="1">
      <c r="A15" s="62" t="s">
        <v>24</v>
      </c>
      <c r="B15" s="125" t="s">
        <v>137</v>
      </c>
      <c r="C15" s="105"/>
      <c r="D15" s="64"/>
    </row>
    <row r="16" spans="1:4" ht="18" customHeight="1">
      <c r="A16" s="62" t="s">
        <v>25</v>
      </c>
      <c r="B16" s="124" t="s">
        <v>113</v>
      </c>
      <c r="C16" s="105">
        <v>592</v>
      </c>
      <c r="D16" s="64">
        <v>62</v>
      </c>
    </row>
    <row r="17" spans="1:4" ht="18" customHeight="1">
      <c r="A17" s="62" t="s">
        <v>26</v>
      </c>
      <c r="B17" s="124" t="s">
        <v>4</v>
      </c>
      <c r="C17" s="105"/>
      <c r="D17" s="64"/>
    </row>
    <row r="18" spans="1:4" ht="18" customHeight="1">
      <c r="A18" s="62" t="s">
        <v>27</v>
      </c>
      <c r="B18" s="124" t="s">
        <v>3</v>
      </c>
      <c r="C18" s="105"/>
      <c r="D18" s="64"/>
    </row>
    <row r="19" spans="1:4" ht="18" customHeight="1">
      <c r="A19" s="62" t="s">
        <v>28</v>
      </c>
      <c r="B19" s="124" t="s">
        <v>114</v>
      </c>
      <c r="C19" s="105"/>
      <c r="D19" s="64"/>
    </row>
    <row r="20" spans="1:4" ht="18" customHeight="1">
      <c r="A20" s="62" t="s">
        <v>29</v>
      </c>
      <c r="B20" s="124" t="s">
        <v>115</v>
      </c>
      <c r="C20" s="105"/>
      <c r="D20" s="64"/>
    </row>
    <row r="21" spans="1:4" ht="18" customHeight="1">
      <c r="A21" s="62" t="s">
        <v>30</v>
      </c>
      <c r="B21" s="101" t="s">
        <v>548</v>
      </c>
      <c r="C21" s="63">
        <v>863</v>
      </c>
      <c r="D21" s="64">
        <v>38</v>
      </c>
    </row>
    <row r="22" spans="1:4" ht="18" customHeight="1">
      <c r="A22" s="62" t="s">
        <v>31</v>
      </c>
      <c r="B22" s="65"/>
      <c r="C22" s="63"/>
      <c r="D22" s="64"/>
    </row>
    <row r="23" spans="1:4" ht="18" customHeight="1">
      <c r="A23" s="62" t="s">
        <v>32</v>
      </c>
      <c r="B23" s="65"/>
      <c r="C23" s="63"/>
      <c r="D23" s="64"/>
    </row>
    <row r="24" spans="1:4" ht="18" customHeight="1">
      <c r="A24" s="62" t="s">
        <v>33</v>
      </c>
      <c r="B24" s="65"/>
      <c r="C24" s="63"/>
      <c r="D24" s="64"/>
    </row>
    <row r="25" spans="1:4" ht="18" customHeight="1">
      <c r="A25" s="62" t="s">
        <v>34</v>
      </c>
      <c r="B25" s="65"/>
      <c r="C25" s="63"/>
      <c r="D25" s="64"/>
    </row>
    <row r="26" spans="1:4" ht="18" customHeight="1">
      <c r="A26" s="62" t="s">
        <v>35</v>
      </c>
      <c r="B26" s="65"/>
      <c r="C26" s="63"/>
      <c r="D26" s="64"/>
    </row>
    <row r="27" spans="1:4" ht="18" customHeight="1">
      <c r="A27" s="62" t="s">
        <v>36</v>
      </c>
      <c r="B27" s="65"/>
      <c r="C27" s="63"/>
      <c r="D27" s="64"/>
    </row>
    <row r="28" spans="1:4" ht="18" customHeight="1">
      <c r="A28" s="62" t="s">
        <v>37</v>
      </c>
      <c r="B28" s="65"/>
      <c r="C28" s="63"/>
      <c r="D28" s="64"/>
    </row>
    <row r="29" spans="1:4" ht="18" customHeight="1" thickBot="1">
      <c r="A29" s="107" t="s">
        <v>38</v>
      </c>
      <c r="B29" s="66"/>
      <c r="C29" s="67"/>
      <c r="D29" s="68"/>
    </row>
    <row r="30" spans="1:4" ht="18" customHeight="1" thickBot="1">
      <c r="A30" s="34" t="s">
        <v>39</v>
      </c>
      <c r="B30" s="127" t="s">
        <v>46</v>
      </c>
      <c r="C30" s="128">
        <f>+C5+C6+C7+C8+C9+C16+C17+C18+C19+C20+C21+C22+C23+C24+C25+C26+C27+C28+C29</f>
        <v>1455</v>
      </c>
      <c r="D30" s="129">
        <f>+D5+D6+D7+D8+D9+D16+D17+D18+D19+D20+D21+D22+D23+D24+D25+D26+D27+D28+D29</f>
        <v>100</v>
      </c>
    </row>
    <row r="31" spans="1:4" ht="8.25" customHeight="1">
      <c r="A31" s="69"/>
      <c r="B31" s="380"/>
      <c r="C31" s="380"/>
      <c r="D31" s="38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7. melléklet az 1/2015.(II.13.)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875" style="76" customWidth="1"/>
    <col min="2" max="2" width="31.12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382" t="s">
        <v>549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ht="16.5" thickBot="1">
      <c r="O2" s="2" t="s">
        <v>48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 t="s">
        <v>13</v>
      </c>
      <c r="B4" s="384" t="s">
        <v>51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s="78" customFormat="1" ht="22.5">
      <c r="A5" s="79" t="s">
        <v>14</v>
      </c>
      <c r="B5" s="301" t="s">
        <v>323</v>
      </c>
      <c r="C5" s="80">
        <v>599</v>
      </c>
      <c r="D5" s="80">
        <v>1328</v>
      </c>
      <c r="E5" s="80">
        <v>1328</v>
      </c>
      <c r="F5" s="80">
        <v>1328</v>
      </c>
      <c r="G5" s="80">
        <v>1328</v>
      </c>
      <c r="H5" s="80">
        <v>1328</v>
      </c>
      <c r="I5" s="80">
        <v>1328</v>
      </c>
      <c r="J5" s="80">
        <v>1328</v>
      </c>
      <c r="K5" s="80">
        <v>1328</v>
      </c>
      <c r="L5" s="80">
        <v>1328</v>
      </c>
      <c r="M5" s="80">
        <v>1328</v>
      </c>
      <c r="N5" s="80">
        <v>1327</v>
      </c>
      <c r="O5" s="81">
        <v>15206</v>
      </c>
    </row>
    <row r="6" spans="1:15" s="85" customFormat="1" ht="22.5">
      <c r="A6" s="82" t="s">
        <v>15</v>
      </c>
      <c r="B6" s="164" t="s">
        <v>365</v>
      </c>
      <c r="C6" s="83">
        <v>335</v>
      </c>
      <c r="D6" s="83">
        <v>335</v>
      </c>
      <c r="E6" s="83">
        <v>335</v>
      </c>
      <c r="F6" s="83">
        <v>335</v>
      </c>
      <c r="G6" s="83">
        <v>335</v>
      </c>
      <c r="H6" s="83">
        <v>335</v>
      </c>
      <c r="I6" s="83">
        <v>335</v>
      </c>
      <c r="J6" s="83">
        <v>335</v>
      </c>
      <c r="K6" s="83">
        <v>335</v>
      </c>
      <c r="L6" s="83">
        <v>335</v>
      </c>
      <c r="M6" s="83">
        <v>335</v>
      </c>
      <c r="N6" s="83">
        <v>358</v>
      </c>
      <c r="O6" s="84">
        <v>4043</v>
      </c>
    </row>
    <row r="7" spans="1:15" s="85" customFormat="1" ht="22.5">
      <c r="A7" s="82" t="s">
        <v>16</v>
      </c>
      <c r="B7" s="163" t="s">
        <v>366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>
        <f>SUM(C7:N7)</f>
        <v>0</v>
      </c>
    </row>
    <row r="8" spans="1:15" s="85" customFormat="1" ht="13.5" customHeight="1">
      <c r="A8" s="82" t="s">
        <v>17</v>
      </c>
      <c r="B8" s="162" t="s">
        <v>145</v>
      </c>
      <c r="C8" s="83"/>
      <c r="D8" s="83"/>
      <c r="E8" s="83">
        <v>400</v>
      </c>
      <c r="F8" s="83"/>
      <c r="G8" s="83"/>
      <c r="H8" s="83"/>
      <c r="I8" s="83"/>
      <c r="J8" s="83"/>
      <c r="K8" s="83">
        <v>400</v>
      </c>
      <c r="L8" s="83"/>
      <c r="M8" s="83"/>
      <c r="N8" s="83"/>
      <c r="O8" s="84">
        <v>800</v>
      </c>
    </row>
    <row r="9" spans="1:15" s="85" customFormat="1" ht="13.5" customHeight="1">
      <c r="A9" s="82" t="s">
        <v>18</v>
      </c>
      <c r="B9" s="162" t="s">
        <v>367</v>
      </c>
      <c r="C9" s="83">
        <v>86</v>
      </c>
      <c r="D9" s="83">
        <v>86</v>
      </c>
      <c r="E9" s="83">
        <v>86</v>
      </c>
      <c r="F9" s="83">
        <v>86</v>
      </c>
      <c r="G9" s="83">
        <v>86</v>
      </c>
      <c r="H9" s="83">
        <v>86</v>
      </c>
      <c r="I9" s="83">
        <v>86</v>
      </c>
      <c r="J9" s="83">
        <v>86</v>
      </c>
      <c r="K9" s="83">
        <v>86</v>
      </c>
      <c r="L9" s="83">
        <v>86</v>
      </c>
      <c r="M9" s="83">
        <v>86</v>
      </c>
      <c r="N9" s="83">
        <v>91</v>
      </c>
      <c r="O9" s="84">
        <v>1037</v>
      </c>
    </row>
    <row r="10" spans="1:15" s="85" customFormat="1" ht="13.5" customHeight="1">
      <c r="A10" s="82" t="s">
        <v>19</v>
      </c>
      <c r="B10" s="162" t="s">
        <v>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>
        <f>SUM(C10:N10)</f>
        <v>0</v>
      </c>
    </row>
    <row r="11" spans="1:15" s="85" customFormat="1" ht="13.5" customHeight="1">
      <c r="A11" s="82" t="s">
        <v>20</v>
      </c>
      <c r="B11" s="162" t="s">
        <v>325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>SUM(C11:N11)</f>
        <v>0</v>
      </c>
    </row>
    <row r="12" spans="1:15" s="85" customFormat="1" ht="22.5">
      <c r="A12" s="82" t="s">
        <v>21</v>
      </c>
      <c r="B12" s="164" t="s">
        <v>355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>SUM(C12:N12)</f>
        <v>0</v>
      </c>
    </row>
    <row r="13" spans="1:15" s="85" customFormat="1" ht="13.5" customHeight="1" thickBot="1">
      <c r="A13" s="82" t="s">
        <v>22</v>
      </c>
      <c r="B13" s="162" t="s">
        <v>6</v>
      </c>
      <c r="C13" s="83">
        <v>836</v>
      </c>
      <c r="D13" s="83">
        <v>107</v>
      </c>
      <c r="E13" s="83"/>
      <c r="F13" s="83">
        <v>107</v>
      </c>
      <c r="G13" s="83">
        <v>742</v>
      </c>
      <c r="H13" s="83">
        <v>992</v>
      </c>
      <c r="I13" s="83">
        <v>2063</v>
      </c>
      <c r="J13" s="83">
        <v>449</v>
      </c>
      <c r="K13" s="83">
        <v>0</v>
      </c>
      <c r="L13" s="83">
        <v>107</v>
      </c>
      <c r="M13" s="83">
        <v>107</v>
      </c>
      <c r="N13" s="83">
        <v>94</v>
      </c>
      <c r="O13" s="84">
        <v>5604</v>
      </c>
    </row>
    <row r="14" spans="1:15" s="78" customFormat="1" ht="15.75" customHeight="1" thickBot="1">
      <c r="A14" s="77" t="s">
        <v>23</v>
      </c>
      <c r="B14" s="35" t="s">
        <v>100</v>
      </c>
      <c r="C14" s="88">
        <f aca="true" t="shared" si="0" ref="C14:N14">SUM(C5:C13)</f>
        <v>1856</v>
      </c>
      <c r="D14" s="88">
        <f t="shared" si="0"/>
        <v>1856</v>
      </c>
      <c r="E14" s="88">
        <f t="shared" si="0"/>
        <v>2149</v>
      </c>
      <c r="F14" s="88">
        <f t="shared" si="0"/>
        <v>1856</v>
      </c>
      <c r="G14" s="88">
        <f t="shared" si="0"/>
        <v>2491</v>
      </c>
      <c r="H14" s="88">
        <f t="shared" si="0"/>
        <v>2741</v>
      </c>
      <c r="I14" s="88">
        <f t="shared" si="0"/>
        <v>3812</v>
      </c>
      <c r="J14" s="88">
        <f t="shared" si="0"/>
        <v>2198</v>
      </c>
      <c r="K14" s="88">
        <f t="shared" si="0"/>
        <v>2149</v>
      </c>
      <c r="L14" s="88">
        <f t="shared" si="0"/>
        <v>1856</v>
      </c>
      <c r="M14" s="88">
        <f t="shared" si="0"/>
        <v>1856</v>
      </c>
      <c r="N14" s="88">
        <f t="shared" si="0"/>
        <v>1870</v>
      </c>
      <c r="O14" s="89">
        <v>26690</v>
      </c>
    </row>
    <row r="15" spans="1:15" s="78" customFormat="1" ht="15" customHeight="1" thickBot="1">
      <c r="A15" s="77" t="s">
        <v>24</v>
      </c>
      <c r="B15" s="384" t="s">
        <v>52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/>
    </row>
    <row r="16" spans="1:15" s="85" customFormat="1" ht="13.5" customHeight="1">
      <c r="A16" s="90" t="s">
        <v>25</v>
      </c>
      <c r="B16" s="165" t="s">
        <v>58</v>
      </c>
      <c r="C16" s="86">
        <v>593</v>
      </c>
      <c r="D16" s="86">
        <v>593</v>
      </c>
      <c r="E16" s="86">
        <v>593</v>
      </c>
      <c r="F16" s="86">
        <v>593</v>
      </c>
      <c r="G16" s="86">
        <v>593</v>
      </c>
      <c r="H16" s="86">
        <v>593</v>
      </c>
      <c r="I16" s="86">
        <v>593</v>
      </c>
      <c r="J16" s="86">
        <v>593</v>
      </c>
      <c r="K16" s="86">
        <v>593</v>
      </c>
      <c r="L16" s="86">
        <v>593</v>
      </c>
      <c r="M16" s="86">
        <v>593</v>
      </c>
      <c r="N16" s="86">
        <v>595</v>
      </c>
      <c r="O16" s="87">
        <v>7118</v>
      </c>
    </row>
    <row r="17" spans="1:15" s="85" customFormat="1" ht="27" customHeight="1">
      <c r="A17" s="82" t="s">
        <v>26</v>
      </c>
      <c r="B17" s="164" t="s">
        <v>154</v>
      </c>
      <c r="C17" s="83">
        <v>155</v>
      </c>
      <c r="D17" s="83">
        <v>155</v>
      </c>
      <c r="E17" s="83">
        <v>155</v>
      </c>
      <c r="F17" s="83">
        <v>155</v>
      </c>
      <c r="G17" s="83">
        <v>155</v>
      </c>
      <c r="H17" s="83">
        <v>155</v>
      </c>
      <c r="I17" s="83">
        <v>155</v>
      </c>
      <c r="J17" s="83">
        <v>155</v>
      </c>
      <c r="K17" s="83">
        <v>155</v>
      </c>
      <c r="L17" s="83">
        <v>155</v>
      </c>
      <c r="M17" s="83">
        <v>155</v>
      </c>
      <c r="N17" s="83">
        <v>159</v>
      </c>
      <c r="O17" s="84">
        <v>1864</v>
      </c>
    </row>
    <row r="18" spans="1:15" s="85" customFormat="1" ht="13.5" customHeight="1">
      <c r="A18" s="82" t="s">
        <v>27</v>
      </c>
      <c r="B18" s="162" t="s">
        <v>122</v>
      </c>
      <c r="C18" s="83">
        <v>830</v>
      </c>
      <c r="D18" s="83">
        <v>830</v>
      </c>
      <c r="E18" s="83">
        <v>830</v>
      </c>
      <c r="F18" s="83">
        <v>830</v>
      </c>
      <c r="G18" s="83">
        <v>830</v>
      </c>
      <c r="H18" s="83">
        <v>830</v>
      </c>
      <c r="I18" s="83">
        <v>830</v>
      </c>
      <c r="J18" s="83">
        <v>830</v>
      </c>
      <c r="K18" s="83">
        <v>830</v>
      </c>
      <c r="L18" s="83">
        <v>830</v>
      </c>
      <c r="M18" s="83">
        <v>830</v>
      </c>
      <c r="N18" s="83">
        <v>836</v>
      </c>
      <c r="O18" s="84">
        <v>9966</v>
      </c>
    </row>
    <row r="19" spans="1:15" s="85" customFormat="1" ht="13.5" customHeight="1">
      <c r="A19" s="82" t="s">
        <v>28</v>
      </c>
      <c r="B19" s="162" t="s">
        <v>155</v>
      </c>
      <c r="C19" s="83">
        <v>278</v>
      </c>
      <c r="D19" s="83">
        <v>278</v>
      </c>
      <c r="E19" s="83">
        <v>278</v>
      </c>
      <c r="F19" s="83">
        <v>278</v>
      </c>
      <c r="G19" s="83">
        <v>278</v>
      </c>
      <c r="H19" s="83">
        <v>278</v>
      </c>
      <c r="I19" s="83">
        <v>278</v>
      </c>
      <c r="J19" s="83">
        <v>278</v>
      </c>
      <c r="K19" s="83">
        <v>278</v>
      </c>
      <c r="L19" s="83">
        <v>278</v>
      </c>
      <c r="M19" s="83">
        <v>278</v>
      </c>
      <c r="N19" s="83">
        <v>280</v>
      </c>
      <c r="O19" s="84">
        <v>3338</v>
      </c>
    </row>
    <row r="20" spans="1:15" s="85" customFormat="1" ht="13.5" customHeight="1">
      <c r="A20" s="82" t="s">
        <v>29</v>
      </c>
      <c r="B20" s="162" t="s">
        <v>7</v>
      </c>
      <c r="C20" s="83"/>
      <c r="D20" s="83"/>
      <c r="E20" s="83">
        <v>210</v>
      </c>
      <c r="F20" s="83"/>
      <c r="G20" s="83"/>
      <c r="H20" s="83"/>
      <c r="I20" s="83"/>
      <c r="J20" s="83"/>
      <c r="K20" s="83">
        <v>210</v>
      </c>
      <c r="L20" s="83"/>
      <c r="M20" s="83"/>
      <c r="N20" s="83"/>
      <c r="O20" s="84">
        <v>420</v>
      </c>
    </row>
    <row r="21" spans="1:15" s="85" customFormat="1" ht="13.5" customHeight="1">
      <c r="A21" s="82" t="s">
        <v>30</v>
      </c>
      <c r="B21" s="162" t="s">
        <v>173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>
        <f>SUM(C21:N21)</f>
        <v>0</v>
      </c>
    </row>
    <row r="22" spans="1:15" s="85" customFormat="1" ht="15.75">
      <c r="A22" s="82" t="s">
        <v>31</v>
      </c>
      <c r="B22" s="164" t="s">
        <v>158</v>
      </c>
      <c r="C22" s="83"/>
      <c r="D22" s="83"/>
      <c r="E22" s="83"/>
      <c r="F22" s="83"/>
      <c r="G22" s="83">
        <v>635</v>
      </c>
      <c r="H22" s="83">
        <v>885</v>
      </c>
      <c r="I22" s="83"/>
      <c r="J22" s="83">
        <v>508</v>
      </c>
      <c r="K22" s="83"/>
      <c r="L22" s="83"/>
      <c r="M22" s="83"/>
      <c r="N22" s="83"/>
      <c r="O22" s="84">
        <v>2028</v>
      </c>
    </row>
    <row r="23" spans="1:15" s="85" customFormat="1" ht="13.5" customHeight="1">
      <c r="A23" s="82" t="s">
        <v>32</v>
      </c>
      <c r="B23" s="162" t="s">
        <v>176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>
        <f>SUM(C23:N23)</f>
        <v>0</v>
      </c>
    </row>
    <row r="24" spans="1:15" s="85" customFormat="1" ht="13.5" customHeight="1" thickBot="1">
      <c r="A24" s="82" t="s">
        <v>33</v>
      </c>
      <c r="B24" s="162" t="s">
        <v>8</v>
      </c>
      <c r="C24" s="83"/>
      <c r="D24" s="83">
        <v>0</v>
      </c>
      <c r="E24" s="83"/>
      <c r="F24" s="83">
        <v>0</v>
      </c>
      <c r="G24" s="83"/>
      <c r="H24" s="83"/>
      <c r="I24" s="83">
        <v>1956</v>
      </c>
      <c r="J24" s="83"/>
      <c r="K24" s="83">
        <v>0</v>
      </c>
      <c r="L24" s="83"/>
      <c r="M24" s="83"/>
      <c r="N24" s="83"/>
      <c r="O24" s="84">
        <v>1956</v>
      </c>
    </row>
    <row r="25" spans="1:15" s="78" customFormat="1" ht="15.75" customHeight="1" thickBot="1">
      <c r="A25" s="91" t="s">
        <v>34</v>
      </c>
      <c r="B25" s="35" t="s">
        <v>101</v>
      </c>
      <c r="C25" s="88">
        <f aca="true" t="shared" si="1" ref="C25:N25">SUM(C16:C24)</f>
        <v>1856</v>
      </c>
      <c r="D25" s="88">
        <f t="shared" si="1"/>
        <v>1856</v>
      </c>
      <c r="E25" s="88">
        <f t="shared" si="1"/>
        <v>2066</v>
      </c>
      <c r="F25" s="88">
        <f t="shared" si="1"/>
        <v>1856</v>
      </c>
      <c r="G25" s="88">
        <f t="shared" si="1"/>
        <v>2491</v>
      </c>
      <c r="H25" s="88">
        <f t="shared" si="1"/>
        <v>2741</v>
      </c>
      <c r="I25" s="88">
        <f t="shared" si="1"/>
        <v>3812</v>
      </c>
      <c r="J25" s="88">
        <f t="shared" si="1"/>
        <v>2364</v>
      </c>
      <c r="K25" s="88">
        <f t="shared" si="1"/>
        <v>2066</v>
      </c>
      <c r="L25" s="88">
        <f t="shared" si="1"/>
        <v>1856</v>
      </c>
      <c r="M25" s="88">
        <f t="shared" si="1"/>
        <v>1856</v>
      </c>
      <c r="N25" s="88">
        <f t="shared" si="1"/>
        <v>1870</v>
      </c>
      <c r="O25" s="89">
        <v>26690</v>
      </c>
    </row>
    <row r="26" spans="1:15" ht="16.5" thickBot="1">
      <c r="A26" s="91" t="s">
        <v>35</v>
      </c>
      <c r="B26" s="166" t="s">
        <v>102</v>
      </c>
      <c r="C26" s="92">
        <f aca="true" t="shared" si="2" ref="C26:O26">C14-C25</f>
        <v>0</v>
      </c>
      <c r="D26" s="92">
        <f t="shared" si="2"/>
        <v>0</v>
      </c>
      <c r="E26" s="92">
        <f t="shared" si="2"/>
        <v>83</v>
      </c>
      <c r="F26" s="92">
        <f t="shared" si="2"/>
        <v>0</v>
      </c>
      <c r="G26" s="92">
        <f t="shared" si="2"/>
        <v>0</v>
      </c>
      <c r="H26" s="92">
        <f t="shared" si="2"/>
        <v>0</v>
      </c>
      <c r="I26" s="92">
        <f t="shared" si="2"/>
        <v>0</v>
      </c>
      <c r="J26" s="92">
        <f t="shared" si="2"/>
        <v>-166</v>
      </c>
      <c r="K26" s="92">
        <f t="shared" si="2"/>
        <v>83</v>
      </c>
      <c r="L26" s="92">
        <f t="shared" si="2"/>
        <v>0</v>
      </c>
      <c r="M26" s="92">
        <f t="shared" si="2"/>
        <v>0</v>
      </c>
      <c r="N26" s="92">
        <f t="shared" si="2"/>
        <v>0</v>
      </c>
      <c r="O26" s="93">
        <f t="shared" si="2"/>
        <v>0</v>
      </c>
    </row>
    <row r="27" ht="15.75">
      <c r="A27" s="95"/>
    </row>
    <row r="28" spans="2:15" ht="15.75">
      <c r="B28" s="96"/>
      <c r="C28" s="97"/>
      <c r="D28" s="97"/>
      <c r="O28" s="94"/>
    </row>
    <row r="29" ht="15.75">
      <c r="O29" s="94"/>
    </row>
    <row r="30" ht="15.75"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az 1/2015. (II.13.)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.875" style="76" customWidth="1"/>
    <col min="2" max="2" width="29.87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387" t="s">
        <v>550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ht="16.5" thickBot="1">
      <c r="O2" s="2" t="s">
        <v>48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/>
      <c r="B4" s="384" t="s">
        <v>51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s="78" customFormat="1" ht="15.75">
      <c r="A5" s="79" t="s">
        <v>13</v>
      </c>
      <c r="B5" s="301" t="s">
        <v>457</v>
      </c>
      <c r="C5" s="80">
        <v>836</v>
      </c>
      <c r="D5" s="327">
        <v>107</v>
      </c>
      <c r="E5" s="327"/>
      <c r="F5" s="327">
        <v>107</v>
      </c>
      <c r="G5" s="327">
        <v>742</v>
      </c>
      <c r="H5" s="327">
        <v>992</v>
      </c>
      <c r="I5" s="327">
        <v>2063</v>
      </c>
      <c r="J5" s="327">
        <v>449</v>
      </c>
      <c r="K5" s="327"/>
      <c r="L5" s="327">
        <v>107</v>
      </c>
      <c r="M5" s="327">
        <v>0</v>
      </c>
      <c r="N5" s="327">
        <v>94</v>
      </c>
      <c r="O5" s="328">
        <v>5497</v>
      </c>
    </row>
    <row r="6" spans="1:15" s="78" customFormat="1" ht="22.5">
      <c r="A6" s="82" t="s">
        <v>14</v>
      </c>
      <c r="B6" s="164" t="s">
        <v>323</v>
      </c>
      <c r="C6" s="83">
        <v>599</v>
      </c>
      <c r="D6" s="83">
        <v>1328</v>
      </c>
      <c r="E6" s="83">
        <v>1328</v>
      </c>
      <c r="F6" s="83">
        <v>1328</v>
      </c>
      <c r="G6" s="83">
        <v>1328</v>
      </c>
      <c r="H6" s="83">
        <v>1328</v>
      </c>
      <c r="I6" s="83">
        <v>1328</v>
      </c>
      <c r="J6" s="83">
        <v>1328</v>
      </c>
      <c r="K6" s="83">
        <v>1328</v>
      </c>
      <c r="L6" s="83">
        <v>1328</v>
      </c>
      <c r="M6" s="83">
        <v>1328</v>
      </c>
      <c r="N6" s="83">
        <v>1327</v>
      </c>
      <c r="O6" s="84">
        <v>15206</v>
      </c>
    </row>
    <row r="7" spans="1:15" s="85" customFormat="1" ht="22.5">
      <c r="A7" s="82" t="s">
        <v>15</v>
      </c>
      <c r="B7" s="164" t="s">
        <v>365</v>
      </c>
      <c r="C7" s="83">
        <v>335</v>
      </c>
      <c r="D7" s="83">
        <v>335</v>
      </c>
      <c r="E7" s="83">
        <v>335</v>
      </c>
      <c r="F7" s="83">
        <v>335</v>
      </c>
      <c r="G7" s="83">
        <v>335</v>
      </c>
      <c r="H7" s="83">
        <v>335</v>
      </c>
      <c r="I7" s="83">
        <v>335</v>
      </c>
      <c r="J7" s="83">
        <v>335</v>
      </c>
      <c r="K7" s="83">
        <v>335</v>
      </c>
      <c r="L7" s="83">
        <v>335</v>
      </c>
      <c r="M7" s="83">
        <v>335</v>
      </c>
      <c r="N7" s="83">
        <v>358</v>
      </c>
      <c r="O7" s="84">
        <v>4043</v>
      </c>
    </row>
    <row r="8" spans="1:15" s="85" customFormat="1" ht="27" customHeight="1">
      <c r="A8" s="82" t="s">
        <v>16</v>
      </c>
      <c r="B8" s="163" t="s">
        <v>366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>
        <f aca="true" t="shared" si="0" ref="O8:O13">SUM(C8:N8)</f>
        <v>0</v>
      </c>
    </row>
    <row r="9" spans="1:15" s="85" customFormat="1" ht="13.5" customHeight="1">
      <c r="A9" s="82" t="s">
        <v>17</v>
      </c>
      <c r="B9" s="162" t="s">
        <v>145</v>
      </c>
      <c r="C9" s="83"/>
      <c r="D9" s="83"/>
      <c r="E9" s="83">
        <v>400</v>
      </c>
      <c r="F9" s="83"/>
      <c r="G9" s="83"/>
      <c r="H9" s="83"/>
      <c r="I9" s="83"/>
      <c r="J9" s="83"/>
      <c r="K9" s="83">
        <v>400</v>
      </c>
      <c r="L9" s="83"/>
      <c r="M9" s="83"/>
      <c r="N9" s="83"/>
      <c r="O9" s="84">
        <v>800</v>
      </c>
    </row>
    <row r="10" spans="1:15" s="85" customFormat="1" ht="13.5" customHeight="1">
      <c r="A10" s="82" t="s">
        <v>18</v>
      </c>
      <c r="B10" s="162" t="s">
        <v>367</v>
      </c>
      <c r="C10" s="83">
        <v>86</v>
      </c>
      <c r="D10" s="83">
        <v>86</v>
      </c>
      <c r="E10" s="83">
        <v>86</v>
      </c>
      <c r="F10" s="83">
        <v>86</v>
      </c>
      <c r="G10" s="83">
        <v>86</v>
      </c>
      <c r="H10" s="83">
        <v>86</v>
      </c>
      <c r="I10" s="83">
        <v>86</v>
      </c>
      <c r="J10" s="83">
        <v>86</v>
      </c>
      <c r="K10" s="83">
        <v>86</v>
      </c>
      <c r="L10" s="83">
        <v>86</v>
      </c>
      <c r="M10" s="83">
        <v>86</v>
      </c>
      <c r="N10" s="83">
        <v>91</v>
      </c>
      <c r="O10" s="84">
        <v>1037</v>
      </c>
    </row>
    <row r="11" spans="1:15" s="85" customFormat="1" ht="13.5" customHeight="1">
      <c r="A11" s="82" t="s">
        <v>19</v>
      </c>
      <c r="B11" s="162" t="s">
        <v>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 t="shared" si="0"/>
        <v>0</v>
      </c>
    </row>
    <row r="12" spans="1:15" s="85" customFormat="1" ht="15.75">
      <c r="A12" s="82" t="s">
        <v>20</v>
      </c>
      <c r="B12" s="162" t="s">
        <v>325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 t="shared" si="0"/>
        <v>0</v>
      </c>
    </row>
    <row r="13" spans="1:15" s="85" customFormat="1" ht="27" customHeight="1">
      <c r="A13" s="82" t="s">
        <v>21</v>
      </c>
      <c r="B13" s="164" t="s">
        <v>355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>
        <f t="shared" si="0"/>
        <v>0</v>
      </c>
    </row>
    <row r="14" spans="1:15" s="85" customFormat="1" ht="13.5" customHeight="1" thickBot="1">
      <c r="A14" s="82" t="s">
        <v>22</v>
      </c>
      <c r="B14" s="162" t="s">
        <v>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>
        <v>107</v>
      </c>
      <c r="N14" s="83"/>
      <c r="O14" s="84">
        <v>107</v>
      </c>
    </row>
    <row r="15" spans="1:15" s="78" customFormat="1" ht="15.75" customHeight="1" thickBot="1">
      <c r="A15" s="77" t="s">
        <v>23</v>
      </c>
      <c r="B15" s="35" t="s">
        <v>100</v>
      </c>
      <c r="C15" s="88">
        <f aca="true" t="shared" si="1" ref="C15:N15">SUM(C5:C14)</f>
        <v>1856</v>
      </c>
      <c r="D15" s="88">
        <f t="shared" si="1"/>
        <v>1856</v>
      </c>
      <c r="E15" s="88">
        <f t="shared" si="1"/>
        <v>2149</v>
      </c>
      <c r="F15" s="88">
        <f t="shared" si="1"/>
        <v>1856</v>
      </c>
      <c r="G15" s="88">
        <f t="shared" si="1"/>
        <v>2491</v>
      </c>
      <c r="H15" s="88">
        <f t="shared" si="1"/>
        <v>2741</v>
      </c>
      <c r="I15" s="88">
        <f t="shared" si="1"/>
        <v>3812</v>
      </c>
      <c r="J15" s="88">
        <f t="shared" si="1"/>
        <v>2198</v>
      </c>
      <c r="K15" s="88">
        <f t="shared" si="1"/>
        <v>2149</v>
      </c>
      <c r="L15" s="88">
        <f t="shared" si="1"/>
        <v>1856</v>
      </c>
      <c r="M15" s="88">
        <f t="shared" si="1"/>
        <v>1856</v>
      </c>
      <c r="N15" s="88">
        <f t="shared" si="1"/>
        <v>1870</v>
      </c>
      <c r="O15" s="89">
        <v>26690</v>
      </c>
    </row>
    <row r="16" spans="1:15" s="78" customFormat="1" ht="15" customHeight="1" thickBot="1">
      <c r="A16" s="77"/>
      <c r="B16" s="384" t="s">
        <v>52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6"/>
    </row>
    <row r="17" spans="1:15" s="85" customFormat="1" ht="13.5" customHeight="1">
      <c r="A17" s="90" t="s">
        <v>24</v>
      </c>
      <c r="B17" s="165" t="s">
        <v>58</v>
      </c>
      <c r="C17" s="86">
        <v>593</v>
      </c>
      <c r="D17" s="86">
        <v>593</v>
      </c>
      <c r="E17" s="86">
        <v>593</v>
      </c>
      <c r="F17" s="86">
        <v>593</v>
      </c>
      <c r="G17" s="86">
        <v>593</v>
      </c>
      <c r="H17" s="86">
        <v>593</v>
      </c>
      <c r="I17" s="86">
        <v>593</v>
      </c>
      <c r="J17" s="86">
        <v>593</v>
      </c>
      <c r="K17" s="86">
        <v>593</v>
      </c>
      <c r="L17" s="86">
        <v>593</v>
      </c>
      <c r="M17" s="86">
        <v>593</v>
      </c>
      <c r="N17" s="86">
        <v>595</v>
      </c>
      <c r="O17" s="87">
        <f aca="true" t="shared" si="2" ref="O17:O26">SUM(C17:N17)</f>
        <v>7118</v>
      </c>
    </row>
    <row r="18" spans="1:15" s="85" customFormat="1" ht="27" customHeight="1">
      <c r="A18" s="82" t="s">
        <v>25</v>
      </c>
      <c r="B18" s="164" t="s">
        <v>154</v>
      </c>
      <c r="C18" s="83">
        <v>155</v>
      </c>
      <c r="D18" s="83">
        <v>155</v>
      </c>
      <c r="E18" s="83">
        <v>155</v>
      </c>
      <c r="F18" s="83">
        <v>155</v>
      </c>
      <c r="G18" s="83">
        <v>155</v>
      </c>
      <c r="H18" s="83">
        <v>155</v>
      </c>
      <c r="I18" s="83">
        <v>155</v>
      </c>
      <c r="J18" s="83">
        <v>155</v>
      </c>
      <c r="K18" s="83">
        <v>155</v>
      </c>
      <c r="L18" s="83">
        <v>155</v>
      </c>
      <c r="M18" s="83">
        <v>155</v>
      </c>
      <c r="N18" s="83">
        <v>159</v>
      </c>
      <c r="O18" s="84">
        <f t="shared" si="2"/>
        <v>1864</v>
      </c>
    </row>
    <row r="19" spans="1:15" s="85" customFormat="1" ht="13.5" customHeight="1">
      <c r="A19" s="82" t="s">
        <v>26</v>
      </c>
      <c r="B19" s="162" t="s">
        <v>458</v>
      </c>
      <c r="C19" s="83">
        <v>830</v>
      </c>
      <c r="D19" s="83">
        <v>830</v>
      </c>
      <c r="E19" s="83">
        <v>830</v>
      </c>
      <c r="F19" s="83">
        <v>830</v>
      </c>
      <c r="G19" s="83">
        <v>830</v>
      </c>
      <c r="H19" s="83">
        <v>830</v>
      </c>
      <c r="I19" s="83">
        <v>830</v>
      </c>
      <c r="J19" s="83">
        <v>830</v>
      </c>
      <c r="K19" s="83">
        <v>830</v>
      </c>
      <c r="L19" s="83">
        <v>830</v>
      </c>
      <c r="M19" s="83">
        <v>830</v>
      </c>
      <c r="N19" s="83">
        <v>836</v>
      </c>
      <c r="O19" s="84">
        <f t="shared" si="2"/>
        <v>9966</v>
      </c>
    </row>
    <row r="20" spans="1:15" s="85" customFormat="1" ht="13.5" customHeight="1">
      <c r="A20" s="82" t="s">
        <v>27</v>
      </c>
      <c r="B20" s="162" t="s">
        <v>459</v>
      </c>
      <c r="C20" s="83">
        <v>278</v>
      </c>
      <c r="D20" s="83">
        <v>278</v>
      </c>
      <c r="E20" s="83">
        <v>278</v>
      </c>
      <c r="F20" s="83">
        <v>278</v>
      </c>
      <c r="G20" s="83">
        <v>278</v>
      </c>
      <c r="H20" s="83">
        <v>278</v>
      </c>
      <c r="I20" s="83">
        <v>278</v>
      </c>
      <c r="J20" s="83">
        <v>278</v>
      </c>
      <c r="K20" s="83">
        <v>278</v>
      </c>
      <c r="L20" s="83">
        <v>278</v>
      </c>
      <c r="M20" s="83">
        <v>278</v>
      </c>
      <c r="N20" s="83">
        <v>280</v>
      </c>
      <c r="O20" s="84">
        <f t="shared" si="2"/>
        <v>3338</v>
      </c>
    </row>
    <row r="21" spans="1:15" s="85" customFormat="1" ht="13.5" customHeight="1">
      <c r="A21" s="82" t="s">
        <v>28</v>
      </c>
      <c r="B21" s="162" t="s">
        <v>156</v>
      </c>
      <c r="C21" s="83"/>
      <c r="D21" s="83"/>
      <c r="E21" s="83">
        <v>210</v>
      </c>
      <c r="F21" s="83"/>
      <c r="G21" s="83"/>
      <c r="H21" s="83"/>
      <c r="I21" s="83"/>
      <c r="J21" s="83"/>
      <c r="K21" s="83">
        <v>210</v>
      </c>
      <c r="L21" s="83"/>
      <c r="M21" s="83"/>
      <c r="N21" s="83"/>
      <c r="O21" s="84">
        <f t="shared" si="2"/>
        <v>420</v>
      </c>
    </row>
    <row r="22" spans="1:15" s="85" customFormat="1" ht="13.5" customHeight="1">
      <c r="A22" s="82" t="s">
        <v>29</v>
      </c>
      <c r="B22" s="162" t="s">
        <v>173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>
        <f t="shared" si="2"/>
        <v>0</v>
      </c>
    </row>
    <row r="23" spans="1:15" s="85" customFormat="1" ht="27" customHeight="1">
      <c r="A23" s="82" t="s">
        <v>30</v>
      </c>
      <c r="B23" s="164" t="s">
        <v>158</v>
      </c>
      <c r="C23" s="83"/>
      <c r="D23" s="83"/>
      <c r="E23" s="83"/>
      <c r="F23" s="83"/>
      <c r="G23" s="83">
        <v>635</v>
      </c>
      <c r="H23" s="83">
        <v>885</v>
      </c>
      <c r="I23" s="83"/>
      <c r="J23" s="83">
        <v>508</v>
      </c>
      <c r="K23" s="83"/>
      <c r="L23" s="83"/>
      <c r="M23" s="83"/>
      <c r="N23" s="83"/>
      <c r="O23" s="84">
        <f t="shared" si="2"/>
        <v>2028</v>
      </c>
    </row>
    <row r="24" spans="1:15" s="85" customFormat="1" ht="13.5" customHeight="1">
      <c r="A24" s="82" t="s">
        <v>31</v>
      </c>
      <c r="B24" s="162" t="s">
        <v>176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>
        <f t="shared" si="2"/>
        <v>0</v>
      </c>
    </row>
    <row r="25" spans="1:15" s="85" customFormat="1" ht="13.5" customHeight="1" thickBot="1">
      <c r="A25" s="82" t="s">
        <v>32</v>
      </c>
      <c r="B25" s="162" t="s">
        <v>8</v>
      </c>
      <c r="C25" s="83"/>
      <c r="D25" s="83"/>
      <c r="E25" s="83"/>
      <c r="F25" s="83"/>
      <c r="G25" s="83"/>
      <c r="H25" s="83"/>
      <c r="I25" s="83">
        <v>1956</v>
      </c>
      <c r="J25" s="83"/>
      <c r="K25" s="83"/>
      <c r="L25" s="83"/>
      <c r="M25" s="83"/>
      <c r="N25" s="83"/>
      <c r="O25" s="84">
        <f t="shared" si="2"/>
        <v>1956</v>
      </c>
    </row>
    <row r="26" spans="1:15" s="78" customFormat="1" ht="15.75" customHeight="1" thickBot="1">
      <c r="A26" s="91" t="s">
        <v>33</v>
      </c>
      <c r="B26" s="35" t="s">
        <v>101</v>
      </c>
      <c r="C26" s="88">
        <f aca="true" t="shared" si="3" ref="C26:N26">SUM(C17:C25)</f>
        <v>1856</v>
      </c>
      <c r="D26" s="88">
        <f t="shared" si="3"/>
        <v>1856</v>
      </c>
      <c r="E26" s="88">
        <f t="shared" si="3"/>
        <v>2066</v>
      </c>
      <c r="F26" s="88">
        <f t="shared" si="3"/>
        <v>1856</v>
      </c>
      <c r="G26" s="88">
        <f t="shared" si="3"/>
        <v>2491</v>
      </c>
      <c r="H26" s="88">
        <f t="shared" si="3"/>
        <v>2741</v>
      </c>
      <c r="I26" s="88">
        <f t="shared" si="3"/>
        <v>3812</v>
      </c>
      <c r="J26" s="88">
        <f t="shared" si="3"/>
        <v>2364</v>
      </c>
      <c r="K26" s="88">
        <f t="shared" si="3"/>
        <v>2066</v>
      </c>
      <c r="L26" s="88">
        <f t="shared" si="3"/>
        <v>1856</v>
      </c>
      <c r="M26" s="88">
        <f t="shared" si="3"/>
        <v>1856</v>
      </c>
      <c r="N26" s="88">
        <f t="shared" si="3"/>
        <v>1870</v>
      </c>
      <c r="O26" s="89">
        <f t="shared" si="2"/>
        <v>26690</v>
      </c>
    </row>
    <row r="27" spans="1:15" ht="16.5" thickBot="1">
      <c r="A27" s="91" t="s">
        <v>34</v>
      </c>
      <c r="B27" s="166" t="s">
        <v>460</v>
      </c>
      <c r="C27" s="92">
        <f aca="true" t="shared" si="4" ref="C27:N27">C15-C26</f>
        <v>0</v>
      </c>
      <c r="D27" s="92">
        <f t="shared" si="4"/>
        <v>0</v>
      </c>
      <c r="E27" s="92">
        <f t="shared" si="4"/>
        <v>83</v>
      </c>
      <c r="F27" s="92">
        <f t="shared" si="4"/>
        <v>0</v>
      </c>
      <c r="G27" s="92">
        <f t="shared" si="4"/>
        <v>0</v>
      </c>
      <c r="H27" s="92">
        <f t="shared" si="4"/>
        <v>0</v>
      </c>
      <c r="I27" s="92">
        <f t="shared" si="4"/>
        <v>0</v>
      </c>
      <c r="J27" s="92">
        <f t="shared" si="4"/>
        <v>-166</v>
      </c>
      <c r="K27" s="92">
        <f t="shared" si="4"/>
        <v>83</v>
      </c>
      <c r="L27" s="92">
        <f t="shared" si="4"/>
        <v>0</v>
      </c>
      <c r="M27" s="92">
        <f t="shared" si="4"/>
        <v>0</v>
      </c>
      <c r="N27" s="92">
        <f t="shared" si="4"/>
        <v>0</v>
      </c>
      <c r="O27" s="329" t="s">
        <v>461</v>
      </c>
    </row>
    <row r="28" ht="15.75">
      <c r="A28" s="95"/>
    </row>
    <row r="29" spans="2:4" ht="15.75">
      <c r="B29" s="96"/>
      <c r="C29" s="97"/>
      <c r="D29" s="97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1/2015. (II.13.)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555</v>
      </c>
    </row>
    <row r="2" spans="1:3" s="290" customFormat="1" ht="25.5" customHeight="1">
      <c r="A2" s="255" t="s">
        <v>168</v>
      </c>
      <c r="B2" s="229" t="s">
        <v>463</v>
      </c>
      <c r="C2" s="240" t="s">
        <v>54</v>
      </c>
    </row>
    <row r="3" spans="1:3" s="290" customFormat="1" ht="24.75" thickBot="1">
      <c r="A3" s="283" t="s">
        <v>167</v>
      </c>
      <c r="B3" s="230" t="s">
        <v>464</v>
      </c>
      <c r="C3" s="241" t="s">
        <v>47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15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15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15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15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3165</v>
      </c>
    </row>
    <row r="47" spans="1:3" ht="12" customHeight="1">
      <c r="A47" s="285" t="s">
        <v>89</v>
      </c>
      <c r="B47" s="7" t="s">
        <v>44</v>
      </c>
      <c r="C47" s="61">
        <v>1515</v>
      </c>
    </row>
    <row r="48" spans="1:3" ht="12" customHeight="1">
      <c r="A48" s="285" t="s">
        <v>90</v>
      </c>
      <c r="B48" s="6" t="s">
        <v>154</v>
      </c>
      <c r="C48" s="64">
        <v>409</v>
      </c>
    </row>
    <row r="49" spans="1:3" ht="12" customHeight="1">
      <c r="A49" s="285" t="s">
        <v>91</v>
      </c>
      <c r="B49" s="6" t="s">
        <v>122</v>
      </c>
      <c r="C49" s="64">
        <v>1016</v>
      </c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>
        <v>225</v>
      </c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2" customHeight="1" thickBot="1">
      <c r="A57" s="126" t="s">
        <v>15</v>
      </c>
      <c r="B57" s="102" t="s">
        <v>8</v>
      </c>
      <c r="C57" s="219"/>
    </row>
    <row r="58" spans="1:3" ht="15" customHeight="1" thickBot="1">
      <c r="A58" s="126" t="s">
        <v>16</v>
      </c>
      <c r="B58" s="155" t="s">
        <v>449</v>
      </c>
      <c r="C58" s="238">
        <f>+C46+C52+C57</f>
        <v>3165</v>
      </c>
    </row>
    <row r="59" ht="13.5" thickBot="1">
      <c r="C59" s="239"/>
    </row>
    <row r="60" spans="1:3" ht="15" customHeight="1" thickBot="1">
      <c r="A60" s="158" t="s">
        <v>440</v>
      </c>
      <c r="B60" s="159"/>
      <c r="C60" s="99"/>
    </row>
    <row r="61" spans="1:3" ht="14.25" customHeight="1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556</v>
      </c>
    </row>
    <row r="2" spans="1:3" s="290" customFormat="1" ht="25.5" customHeight="1">
      <c r="A2" s="255" t="s">
        <v>168</v>
      </c>
      <c r="B2" s="229" t="s">
        <v>463</v>
      </c>
      <c r="C2" s="240" t="s">
        <v>54</v>
      </c>
    </row>
    <row r="3" spans="1:3" s="290" customFormat="1" ht="24.75" thickBot="1">
      <c r="A3" s="283" t="s">
        <v>167</v>
      </c>
      <c r="B3" s="230" t="s">
        <v>465</v>
      </c>
      <c r="C3" s="241" t="s">
        <v>54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196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196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196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196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0</v>
      </c>
    </row>
    <row r="47" spans="1:3" ht="12" customHeight="1">
      <c r="A47" s="285" t="s">
        <v>89</v>
      </c>
      <c r="B47" s="7" t="s">
        <v>44</v>
      </c>
      <c r="C47" s="61"/>
    </row>
    <row r="48" spans="1:3" ht="12" customHeight="1">
      <c r="A48" s="285" t="s">
        <v>90</v>
      </c>
      <c r="B48" s="6" t="s">
        <v>154</v>
      </c>
      <c r="C48" s="64"/>
    </row>
    <row r="49" spans="1:3" ht="12" customHeight="1">
      <c r="A49" s="285" t="s">
        <v>91</v>
      </c>
      <c r="B49" s="6" t="s">
        <v>122</v>
      </c>
      <c r="C49" s="64"/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/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5" customHeight="1" thickBot="1">
      <c r="A57" s="126" t="s">
        <v>15</v>
      </c>
      <c r="B57" s="102" t="s">
        <v>8</v>
      </c>
      <c r="C57" s="219"/>
    </row>
    <row r="58" spans="1:3" ht="13.5" thickBot="1">
      <c r="A58" s="126" t="s">
        <v>16</v>
      </c>
      <c r="B58" s="155" t="s">
        <v>449</v>
      </c>
      <c r="C58" s="238">
        <f>+C46+C52+C57</f>
        <v>0</v>
      </c>
    </row>
    <row r="59" ht="15" customHeight="1" thickBot="1">
      <c r="C59" s="239"/>
    </row>
    <row r="60" spans="1:3" ht="14.25" customHeight="1" thickBot="1">
      <c r="A60" s="158" t="s">
        <v>440</v>
      </c>
      <c r="B60" s="159"/>
      <c r="C60" s="99"/>
    </row>
    <row r="61" spans="1:3" ht="13.5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workbookViewId="0" topLeftCell="A58">
      <selection activeCell="C99" sqref="C99"/>
    </sheetView>
  </sheetViews>
  <sheetFormatPr defaultColWidth="9.00390625" defaultRowHeight="12.75"/>
  <cols>
    <col min="1" max="1" width="19.50390625" style="361" customWidth="1"/>
    <col min="2" max="2" width="72.00390625" style="362" customWidth="1"/>
    <col min="3" max="3" width="25.00390625" style="363" customWidth="1"/>
    <col min="4" max="16384" width="9.375" style="1" customWidth="1"/>
  </cols>
  <sheetData>
    <row r="1" spans="1:3" s="331" customFormat="1" ht="16.5" customHeight="1" thickBot="1">
      <c r="A1" s="136"/>
      <c r="B1" s="138"/>
      <c r="C1" s="330" t="s">
        <v>557</v>
      </c>
    </row>
    <row r="2" spans="1:3" s="333" customFormat="1" ht="21" customHeight="1">
      <c r="A2" s="255" t="s">
        <v>57</v>
      </c>
      <c r="B2" s="229" t="s">
        <v>466</v>
      </c>
      <c r="C2" s="332" t="s">
        <v>47</v>
      </c>
    </row>
    <row r="3" spans="1:3" s="333" customFormat="1" ht="16.5" thickBot="1">
      <c r="A3" s="334" t="s">
        <v>167</v>
      </c>
      <c r="B3" s="230" t="s">
        <v>467</v>
      </c>
      <c r="C3" s="335">
        <v>1</v>
      </c>
    </row>
    <row r="4" spans="1:3" s="336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337" t="s">
        <v>50</v>
      </c>
    </row>
    <row r="6" spans="1:3" s="338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338" customFormat="1" ht="15.75" customHeight="1" thickBot="1">
      <c r="A7" s="143"/>
      <c r="B7" s="144" t="s">
        <v>51</v>
      </c>
      <c r="C7" s="339"/>
    </row>
    <row r="8" spans="1:3" s="338" customFormat="1" ht="12" customHeight="1" thickBot="1">
      <c r="A8" s="30" t="s">
        <v>13</v>
      </c>
      <c r="B8" s="19" t="s">
        <v>195</v>
      </c>
      <c r="C8" s="172">
        <f>+C9+C10+C11+C12+C13+C14</f>
        <v>15206</v>
      </c>
    </row>
    <row r="9" spans="1:3" s="341" customFormat="1" ht="12" customHeight="1">
      <c r="A9" s="340" t="s">
        <v>89</v>
      </c>
      <c r="B9" s="265" t="s">
        <v>196</v>
      </c>
      <c r="C9" s="175">
        <v>11041</v>
      </c>
    </row>
    <row r="10" spans="1:3" s="343" customFormat="1" ht="12" customHeight="1">
      <c r="A10" s="342" t="s">
        <v>90</v>
      </c>
      <c r="B10" s="266" t="s">
        <v>197</v>
      </c>
      <c r="C10" s="174"/>
    </row>
    <row r="11" spans="1:3" s="343" customFormat="1" ht="12" customHeight="1">
      <c r="A11" s="342" t="s">
        <v>91</v>
      </c>
      <c r="B11" s="266" t="s">
        <v>198</v>
      </c>
      <c r="C11" s="174">
        <v>2965</v>
      </c>
    </row>
    <row r="12" spans="1:3" s="343" customFormat="1" ht="12" customHeight="1">
      <c r="A12" s="342" t="s">
        <v>92</v>
      </c>
      <c r="B12" s="266" t="s">
        <v>199</v>
      </c>
      <c r="C12" s="174">
        <v>1200</v>
      </c>
    </row>
    <row r="13" spans="1:3" s="343" customFormat="1" ht="12" customHeight="1">
      <c r="A13" s="342" t="s">
        <v>123</v>
      </c>
      <c r="B13" s="266" t="s">
        <v>468</v>
      </c>
      <c r="C13" s="344"/>
    </row>
    <row r="14" spans="1:3" s="341" customFormat="1" ht="12" customHeight="1" thickBot="1">
      <c r="A14" s="345" t="s">
        <v>93</v>
      </c>
      <c r="B14" s="267" t="s">
        <v>469</v>
      </c>
      <c r="C14" s="346"/>
    </row>
    <row r="15" spans="1:3" s="341" customFormat="1" ht="12" customHeight="1" thickBot="1">
      <c r="A15" s="30" t="s">
        <v>14</v>
      </c>
      <c r="B15" s="167" t="s">
        <v>200</v>
      </c>
      <c r="C15" s="172">
        <f>+C16+C17+C18+C19+C20</f>
        <v>0</v>
      </c>
    </row>
    <row r="16" spans="1:3" s="341" customFormat="1" ht="12" customHeight="1">
      <c r="A16" s="340" t="s">
        <v>95</v>
      </c>
      <c r="B16" s="265" t="s">
        <v>201</v>
      </c>
      <c r="C16" s="175"/>
    </row>
    <row r="17" spans="1:3" s="341" customFormat="1" ht="12" customHeight="1">
      <c r="A17" s="342" t="s">
        <v>96</v>
      </c>
      <c r="B17" s="266" t="s">
        <v>202</v>
      </c>
      <c r="C17" s="174"/>
    </row>
    <row r="18" spans="1:3" s="341" customFormat="1" ht="12" customHeight="1">
      <c r="A18" s="342" t="s">
        <v>97</v>
      </c>
      <c r="B18" s="266" t="s">
        <v>368</v>
      </c>
      <c r="C18" s="174"/>
    </row>
    <row r="19" spans="1:3" s="341" customFormat="1" ht="12" customHeight="1">
      <c r="A19" s="342" t="s">
        <v>98</v>
      </c>
      <c r="B19" s="266" t="s">
        <v>369</v>
      </c>
      <c r="C19" s="174"/>
    </row>
    <row r="20" spans="1:3" s="341" customFormat="1" ht="12" customHeight="1">
      <c r="A20" s="342" t="s">
        <v>99</v>
      </c>
      <c r="B20" s="266" t="s">
        <v>203</v>
      </c>
      <c r="C20" s="174"/>
    </row>
    <row r="21" spans="1:3" s="343" customFormat="1" ht="12" customHeight="1" thickBot="1">
      <c r="A21" s="345" t="s">
        <v>108</v>
      </c>
      <c r="B21" s="267" t="s">
        <v>204</v>
      </c>
      <c r="C21" s="176"/>
    </row>
    <row r="22" spans="1:3" s="343" customFormat="1" ht="12" customHeight="1" thickBot="1">
      <c r="A22" s="30" t="s">
        <v>15</v>
      </c>
      <c r="B22" s="19" t="s">
        <v>205</v>
      </c>
      <c r="C22" s="172">
        <f>+C23+C24+C25+C26+C27</f>
        <v>0</v>
      </c>
    </row>
    <row r="23" spans="1:3" s="343" customFormat="1" ht="12" customHeight="1">
      <c r="A23" s="340" t="s">
        <v>78</v>
      </c>
      <c r="B23" s="265" t="s">
        <v>206</v>
      </c>
      <c r="C23" s="175"/>
    </row>
    <row r="24" spans="1:3" s="341" customFormat="1" ht="12" customHeight="1">
      <c r="A24" s="342" t="s">
        <v>79</v>
      </c>
      <c r="B24" s="266" t="s">
        <v>207</v>
      </c>
      <c r="C24" s="174"/>
    </row>
    <row r="25" spans="1:3" s="343" customFormat="1" ht="12" customHeight="1">
      <c r="A25" s="342" t="s">
        <v>80</v>
      </c>
      <c r="B25" s="266" t="s">
        <v>370</v>
      </c>
      <c r="C25" s="174"/>
    </row>
    <row r="26" spans="1:3" s="343" customFormat="1" ht="12" customHeight="1">
      <c r="A26" s="342" t="s">
        <v>81</v>
      </c>
      <c r="B26" s="266" t="s">
        <v>371</v>
      </c>
      <c r="C26" s="174"/>
    </row>
    <row r="27" spans="1:3" s="343" customFormat="1" ht="12" customHeight="1">
      <c r="A27" s="342" t="s">
        <v>142</v>
      </c>
      <c r="B27" s="266" t="s">
        <v>208</v>
      </c>
      <c r="C27" s="174"/>
    </row>
    <row r="28" spans="1:3" s="343" customFormat="1" ht="12" customHeight="1" thickBot="1">
      <c r="A28" s="345" t="s">
        <v>143</v>
      </c>
      <c r="B28" s="267" t="s">
        <v>209</v>
      </c>
      <c r="C28" s="176"/>
    </row>
    <row r="29" spans="1:3" s="343" customFormat="1" ht="12" customHeight="1" thickBot="1">
      <c r="A29" s="30" t="s">
        <v>144</v>
      </c>
      <c r="B29" s="19" t="s">
        <v>210</v>
      </c>
      <c r="C29" s="178">
        <f>+C30+C33+C34+C35</f>
        <v>0</v>
      </c>
    </row>
    <row r="30" spans="1:3" s="343" customFormat="1" ht="12" customHeight="1">
      <c r="A30" s="340" t="s">
        <v>211</v>
      </c>
      <c r="B30" s="265" t="s">
        <v>470</v>
      </c>
      <c r="C30" s="260"/>
    </row>
    <row r="31" spans="1:3" s="343" customFormat="1" ht="12" customHeight="1">
      <c r="A31" s="342" t="s">
        <v>212</v>
      </c>
      <c r="B31" s="266" t="s">
        <v>217</v>
      </c>
      <c r="C31" s="174"/>
    </row>
    <row r="32" spans="1:3" s="343" customFormat="1" ht="12" customHeight="1">
      <c r="A32" s="342" t="s">
        <v>213</v>
      </c>
      <c r="B32" s="266" t="s">
        <v>218</v>
      </c>
      <c r="C32" s="174"/>
    </row>
    <row r="33" spans="1:3" s="343" customFormat="1" ht="12" customHeight="1">
      <c r="A33" s="342" t="s">
        <v>214</v>
      </c>
      <c r="B33" s="266" t="s">
        <v>219</v>
      </c>
      <c r="C33" s="174"/>
    </row>
    <row r="34" spans="1:3" s="343" customFormat="1" ht="12" customHeight="1">
      <c r="A34" s="342" t="s">
        <v>215</v>
      </c>
      <c r="B34" s="266" t="s">
        <v>220</v>
      </c>
      <c r="C34" s="174"/>
    </row>
    <row r="35" spans="1:3" s="343" customFormat="1" ht="12" customHeight="1" thickBot="1">
      <c r="A35" s="345" t="s">
        <v>216</v>
      </c>
      <c r="B35" s="267" t="s">
        <v>221</v>
      </c>
      <c r="C35" s="176"/>
    </row>
    <row r="36" spans="1:3" s="343" customFormat="1" ht="12" customHeight="1" thickBot="1">
      <c r="A36" s="30" t="s">
        <v>17</v>
      </c>
      <c r="B36" s="19" t="s">
        <v>471</v>
      </c>
      <c r="C36" s="172">
        <f>SUM(C37:C46)</f>
        <v>0</v>
      </c>
    </row>
    <row r="37" spans="1:3" s="343" customFormat="1" ht="12" customHeight="1">
      <c r="A37" s="340" t="s">
        <v>82</v>
      </c>
      <c r="B37" s="265" t="s">
        <v>224</v>
      </c>
      <c r="C37" s="175"/>
    </row>
    <row r="38" spans="1:3" s="343" customFormat="1" ht="12" customHeight="1">
      <c r="A38" s="342" t="s">
        <v>83</v>
      </c>
      <c r="B38" s="266" t="s">
        <v>225</v>
      </c>
      <c r="C38" s="174"/>
    </row>
    <row r="39" spans="1:3" s="343" customFormat="1" ht="12" customHeight="1">
      <c r="A39" s="342" t="s">
        <v>84</v>
      </c>
      <c r="B39" s="266" t="s">
        <v>226</v>
      </c>
      <c r="C39" s="174"/>
    </row>
    <row r="40" spans="1:3" s="343" customFormat="1" ht="12" customHeight="1">
      <c r="A40" s="342" t="s">
        <v>146</v>
      </c>
      <c r="B40" s="266" t="s">
        <v>227</v>
      </c>
      <c r="C40" s="174"/>
    </row>
    <row r="41" spans="1:3" s="343" customFormat="1" ht="12" customHeight="1">
      <c r="A41" s="342" t="s">
        <v>147</v>
      </c>
      <c r="B41" s="266" t="s">
        <v>228</v>
      </c>
      <c r="C41" s="174"/>
    </row>
    <row r="42" spans="1:3" s="343" customFormat="1" ht="12" customHeight="1">
      <c r="A42" s="342" t="s">
        <v>148</v>
      </c>
      <c r="B42" s="266" t="s">
        <v>229</v>
      </c>
      <c r="C42" s="174"/>
    </row>
    <row r="43" spans="1:3" s="343" customFormat="1" ht="12" customHeight="1">
      <c r="A43" s="342" t="s">
        <v>149</v>
      </c>
      <c r="B43" s="266" t="s">
        <v>230</v>
      </c>
      <c r="C43" s="174"/>
    </row>
    <row r="44" spans="1:3" s="343" customFormat="1" ht="12" customHeight="1">
      <c r="A44" s="342" t="s">
        <v>150</v>
      </c>
      <c r="B44" s="266" t="s">
        <v>231</v>
      </c>
      <c r="C44" s="174"/>
    </row>
    <row r="45" spans="1:3" s="343" customFormat="1" ht="12" customHeight="1">
      <c r="A45" s="342" t="s">
        <v>222</v>
      </c>
      <c r="B45" s="266" t="s">
        <v>232</v>
      </c>
      <c r="C45" s="177"/>
    </row>
    <row r="46" spans="1:3" s="343" customFormat="1" ht="12" customHeight="1" thickBot="1">
      <c r="A46" s="345" t="s">
        <v>223</v>
      </c>
      <c r="B46" s="267" t="s">
        <v>233</v>
      </c>
      <c r="C46" s="254"/>
    </row>
    <row r="47" spans="1:3" s="343" customFormat="1" ht="12" customHeight="1" thickBot="1">
      <c r="A47" s="30" t="s">
        <v>18</v>
      </c>
      <c r="B47" s="19" t="s">
        <v>234</v>
      </c>
      <c r="C47" s="172">
        <f>SUM(C48:C52)</f>
        <v>0</v>
      </c>
    </row>
    <row r="48" spans="1:3" s="343" customFormat="1" ht="12" customHeight="1">
      <c r="A48" s="340" t="s">
        <v>85</v>
      </c>
      <c r="B48" s="265" t="s">
        <v>238</v>
      </c>
      <c r="C48" s="295"/>
    </row>
    <row r="49" spans="1:3" s="343" customFormat="1" ht="12" customHeight="1">
      <c r="A49" s="342" t="s">
        <v>86</v>
      </c>
      <c r="B49" s="266" t="s">
        <v>239</v>
      </c>
      <c r="C49" s="177"/>
    </row>
    <row r="50" spans="1:3" s="343" customFormat="1" ht="12" customHeight="1">
      <c r="A50" s="342" t="s">
        <v>235</v>
      </c>
      <c r="B50" s="266" t="s">
        <v>240</v>
      </c>
      <c r="C50" s="177"/>
    </row>
    <row r="51" spans="1:3" s="343" customFormat="1" ht="12" customHeight="1">
      <c r="A51" s="342" t="s">
        <v>236</v>
      </c>
      <c r="B51" s="266" t="s">
        <v>241</v>
      </c>
      <c r="C51" s="177"/>
    </row>
    <row r="52" spans="1:3" s="343" customFormat="1" ht="12" customHeight="1" thickBot="1">
      <c r="A52" s="345" t="s">
        <v>237</v>
      </c>
      <c r="B52" s="267" t="s">
        <v>242</v>
      </c>
      <c r="C52" s="254"/>
    </row>
    <row r="53" spans="1:3" s="343" customFormat="1" ht="12" customHeight="1" thickBot="1">
      <c r="A53" s="30" t="s">
        <v>151</v>
      </c>
      <c r="B53" s="19" t="s">
        <v>243</v>
      </c>
      <c r="C53" s="172">
        <f>SUM(C54:C56)</f>
        <v>0</v>
      </c>
    </row>
    <row r="54" spans="1:3" s="343" customFormat="1" ht="12" customHeight="1">
      <c r="A54" s="340" t="s">
        <v>87</v>
      </c>
      <c r="B54" s="265" t="s">
        <v>244</v>
      </c>
      <c r="C54" s="175"/>
    </row>
    <row r="55" spans="1:3" s="343" customFormat="1" ht="12" customHeight="1">
      <c r="A55" s="342" t="s">
        <v>88</v>
      </c>
      <c r="B55" s="266" t="s">
        <v>372</v>
      </c>
      <c r="C55" s="174"/>
    </row>
    <row r="56" spans="1:3" s="343" customFormat="1" ht="12" customHeight="1">
      <c r="A56" s="342" t="s">
        <v>247</v>
      </c>
      <c r="B56" s="266" t="s">
        <v>245</v>
      </c>
      <c r="C56" s="174"/>
    </row>
    <row r="57" spans="1:3" s="343" customFormat="1" ht="12" customHeight="1" thickBot="1">
      <c r="A57" s="345" t="s">
        <v>248</v>
      </c>
      <c r="B57" s="267" t="s">
        <v>246</v>
      </c>
      <c r="C57" s="176"/>
    </row>
    <row r="58" spans="1:3" s="343" customFormat="1" ht="12" customHeight="1" thickBot="1">
      <c r="A58" s="30" t="s">
        <v>20</v>
      </c>
      <c r="B58" s="167" t="s">
        <v>249</v>
      </c>
      <c r="C58" s="172">
        <f>SUM(C59:C61)</f>
        <v>0</v>
      </c>
    </row>
    <row r="59" spans="1:3" s="343" customFormat="1" ht="12" customHeight="1">
      <c r="A59" s="340" t="s">
        <v>152</v>
      </c>
      <c r="B59" s="265" t="s">
        <v>251</v>
      </c>
      <c r="C59" s="177"/>
    </row>
    <row r="60" spans="1:3" s="343" customFormat="1" ht="12" customHeight="1">
      <c r="A60" s="342" t="s">
        <v>153</v>
      </c>
      <c r="B60" s="266" t="s">
        <v>373</v>
      </c>
      <c r="C60" s="177"/>
    </row>
    <row r="61" spans="1:3" s="343" customFormat="1" ht="12" customHeight="1">
      <c r="A61" s="342" t="s">
        <v>175</v>
      </c>
      <c r="B61" s="266" t="s">
        <v>252</v>
      </c>
      <c r="C61" s="177"/>
    </row>
    <row r="62" spans="1:3" s="343" customFormat="1" ht="12" customHeight="1" thickBot="1">
      <c r="A62" s="345" t="s">
        <v>250</v>
      </c>
      <c r="B62" s="267" t="s">
        <v>253</v>
      </c>
      <c r="C62" s="177"/>
    </row>
    <row r="63" spans="1:3" s="343" customFormat="1" ht="12" customHeight="1" thickBot="1">
      <c r="A63" s="30" t="s">
        <v>21</v>
      </c>
      <c r="B63" s="19" t="s">
        <v>254</v>
      </c>
      <c r="C63" s="178">
        <f>+C8+C15+C22+C29+C36+C47+C53+C58</f>
        <v>15206</v>
      </c>
    </row>
    <row r="64" spans="1:3" s="343" customFormat="1" ht="12" customHeight="1" thickBot="1">
      <c r="A64" s="347" t="s">
        <v>472</v>
      </c>
      <c r="B64" s="167" t="s">
        <v>256</v>
      </c>
      <c r="C64" s="172">
        <f>SUM(C65:C67)</f>
        <v>0</v>
      </c>
    </row>
    <row r="65" spans="1:3" s="343" customFormat="1" ht="12" customHeight="1">
      <c r="A65" s="340" t="s">
        <v>286</v>
      </c>
      <c r="B65" s="265" t="s">
        <v>257</v>
      </c>
      <c r="C65" s="177"/>
    </row>
    <row r="66" spans="1:3" s="343" customFormat="1" ht="12" customHeight="1">
      <c r="A66" s="342" t="s">
        <v>295</v>
      </c>
      <c r="B66" s="266" t="s">
        <v>258</v>
      </c>
      <c r="C66" s="177"/>
    </row>
    <row r="67" spans="1:3" s="343" customFormat="1" ht="12" customHeight="1" thickBot="1">
      <c r="A67" s="345" t="s">
        <v>296</v>
      </c>
      <c r="B67" s="348" t="s">
        <v>473</v>
      </c>
      <c r="C67" s="177"/>
    </row>
    <row r="68" spans="1:3" s="343" customFormat="1" ht="12" customHeight="1" thickBot="1">
      <c r="A68" s="347" t="s">
        <v>259</v>
      </c>
      <c r="B68" s="167" t="s">
        <v>260</v>
      </c>
      <c r="C68" s="172">
        <f>SUM(C69:C72)</f>
        <v>0</v>
      </c>
    </row>
    <row r="69" spans="1:3" s="343" customFormat="1" ht="12" customHeight="1">
      <c r="A69" s="340" t="s">
        <v>124</v>
      </c>
      <c r="B69" s="265" t="s">
        <v>261</v>
      </c>
      <c r="C69" s="177"/>
    </row>
    <row r="70" spans="1:3" s="343" customFormat="1" ht="12" customHeight="1">
      <c r="A70" s="342" t="s">
        <v>125</v>
      </c>
      <c r="B70" s="266" t="s">
        <v>262</v>
      </c>
      <c r="C70" s="177"/>
    </row>
    <row r="71" spans="1:3" s="343" customFormat="1" ht="12" customHeight="1">
      <c r="A71" s="342" t="s">
        <v>287</v>
      </c>
      <c r="B71" s="266" t="s">
        <v>263</v>
      </c>
      <c r="C71" s="177"/>
    </row>
    <row r="72" spans="1:3" s="343" customFormat="1" ht="12" customHeight="1" thickBot="1">
      <c r="A72" s="345" t="s">
        <v>288</v>
      </c>
      <c r="B72" s="267" t="s">
        <v>264</v>
      </c>
      <c r="C72" s="177"/>
    </row>
    <row r="73" spans="1:3" s="343" customFormat="1" ht="12" customHeight="1" thickBot="1">
      <c r="A73" s="347" t="s">
        <v>265</v>
      </c>
      <c r="B73" s="167" t="s">
        <v>266</v>
      </c>
      <c r="C73" s="172">
        <f>SUM(C74:C75)</f>
        <v>0</v>
      </c>
    </row>
    <row r="74" spans="1:3" s="343" customFormat="1" ht="12" customHeight="1">
      <c r="A74" s="340" t="s">
        <v>289</v>
      </c>
      <c r="B74" s="265" t="s">
        <v>267</v>
      </c>
      <c r="C74" s="177"/>
    </row>
    <row r="75" spans="1:3" s="343" customFormat="1" ht="12" customHeight="1" thickBot="1">
      <c r="A75" s="345" t="s">
        <v>290</v>
      </c>
      <c r="B75" s="267" t="s">
        <v>268</v>
      </c>
      <c r="C75" s="177"/>
    </row>
    <row r="76" spans="1:3" s="341" customFormat="1" ht="12" customHeight="1" thickBot="1">
      <c r="A76" s="347" t="s">
        <v>269</v>
      </c>
      <c r="B76" s="167" t="s">
        <v>270</v>
      </c>
      <c r="C76" s="172">
        <f>SUM(C77:C79)</f>
        <v>0</v>
      </c>
    </row>
    <row r="77" spans="1:3" s="343" customFormat="1" ht="12" customHeight="1">
      <c r="A77" s="340" t="s">
        <v>291</v>
      </c>
      <c r="B77" s="265" t="s">
        <v>271</v>
      </c>
      <c r="C77" s="177"/>
    </row>
    <row r="78" spans="1:3" s="343" customFormat="1" ht="12" customHeight="1">
      <c r="A78" s="342" t="s">
        <v>292</v>
      </c>
      <c r="B78" s="266" t="s">
        <v>272</v>
      </c>
      <c r="C78" s="177"/>
    </row>
    <row r="79" spans="1:3" s="343" customFormat="1" ht="12" customHeight="1" thickBot="1">
      <c r="A79" s="345" t="s">
        <v>293</v>
      </c>
      <c r="B79" s="267" t="s">
        <v>273</v>
      </c>
      <c r="C79" s="177"/>
    </row>
    <row r="80" spans="1:3" s="343" customFormat="1" ht="12" customHeight="1" thickBot="1">
      <c r="A80" s="347" t="s">
        <v>274</v>
      </c>
      <c r="B80" s="167" t="s">
        <v>294</v>
      </c>
      <c r="C80" s="172">
        <f>SUM(C81:C84)</f>
        <v>0</v>
      </c>
    </row>
    <row r="81" spans="1:3" s="343" customFormat="1" ht="12" customHeight="1">
      <c r="A81" s="349" t="s">
        <v>275</v>
      </c>
      <c r="B81" s="265" t="s">
        <v>276</v>
      </c>
      <c r="C81" s="177"/>
    </row>
    <row r="82" spans="1:3" s="343" customFormat="1" ht="12" customHeight="1">
      <c r="A82" s="350" t="s">
        <v>277</v>
      </c>
      <c r="B82" s="266" t="s">
        <v>278</v>
      </c>
      <c r="C82" s="177"/>
    </row>
    <row r="83" spans="1:3" s="343" customFormat="1" ht="12" customHeight="1">
      <c r="A83" s="350" t="s">
        <v>279</v>
      </c>
      <c r="B83" s="266" t="s">
        <v>280</v>
      </c>
      <c r="C83" s="177"/>
    </row>
    <row r="84" spans="1:3" s="341" customFormat="1" ht="12" customHeight="1" thickBot="1">
      <c r="A84" s="351" t="s">
        <v>281</v>
      </c>
      <c r="B84" s="267" t="s">
        <v>282</v>
      </c>
      <c r="C84" s="177"/>
    </row>
    <row r="85" spans="1:3" s="341" customFormat="1" ht="12" customHeight="1" thickBot="1">
      <c r="A85" s="347" t="s">
        <v>283</v>
      </c>
      <c r="B85" s="167" t="s">
        <v>284</v>
      </c>
      <c r="C85" s="296"/>
    </row>
    <row r="86" spans="1:3" s="341" customFormat="1" ht="12" customHeight="1" thickBot="1">
      <c r="A86" s="347" t="s">
        <v>285</v>
      </c>
      <c r="B86" s="271" t="s">
        <v>474</v>
      </c>
      <c r="C86" s="178">
        <f>+C64+C68+C73+C76+C80+C85</f>
        <v>0</v>
      </c>
    </row>
    <row r="87" spans="1:3" s="341" customFormat="1" ht="12" customHeight="1" thickBot="1">
      <c r="A87" s="352" t="s">
        <v>297</v>
      </c>
      <c r="B87" s="272" t="s">
        <v>475</v>
      </c>
      <c r="C87" s="178">
        <f>+C63+C86</f>
        <v>15206</v>
      </c>
    </row>
    <row r="88" spans="1:3" s="343" customFormat="1" ht="15" customHeight="1">
      <c r="A88" s="149"/>
      <c r="B88" s="150"/>
      <c r="C88" s="235"/>
    </row>
    <row r="89" spans="1:3" ht="13.5" thickBot="1">
      <c r="A89" s="353"/>
      <c r="B89" s="152"/>
      <c r="C89" s="236"/>
    </row>
    <row r="90" spans="1:3" s="338" customFormat="1" ht="16.5" customHeight="1" thickBot="1">
      <c r="A90" s="153"/>
      <c r="B90" s="154" t="s">
        <v>52</v>
      </c>
      <c r="C90" s="237"/>
    </row>
    <row r="91" spans="1:3" s="354" customFormat="1" ht="12" customHeight="1" thickBot="1">
      <c r="A91" s="257" t="s">
        <v>13</v>
      </c>
      <c r="B91" s="24" t="s">
        <v>476</v>
      </c>
      <c r="C91" s="171">
        <f>SUM(C92:C96)</f>
        <v>0</v>
      </c>
    </row>
    <row r="92" spans="1:3" ht="12" customHeight="1">
      <c r="A92" s="355" t="s">
        <v>89</v>
      </c>
      <c r="B92" s="8" t="s">
        <v>44</v>
      </c>
      <c r="C92" s="173"/>
    </row>
    <row r="93" spans="1:3" ht="12" customHeight="1">
      <c r="A93" s="342" t="s">
        <v>90</v>
      </c>
      <c r="B93" s="6" t="s">
        <v>154</v>
      </c>
      <c r="C93" s="174"/>
    </row>
    <row r="94" spans="1:3" ht="12" customHeight="1">
      <c r="A94" s="342" t="s">
        <v>91</v>
      </c>
      <c r="B94" s="6" t="s">
        <v>122</v>
      </c>
      <c r="C94" s="176"/>
    </row>
    <row r="95" spans="1:3" ht="12" customHeight="1">
      <c r="A95" s="342" t="s">
        <v>92</v>
      </c>
      <c r="B95" s="9" t="s">
        <v>155</v>
      </c>
      <c r="C95" s="176"/>
    </row>
    <row r="96" spans="1:3" ht="12" customHeight="1">
      <c r="A96" s="342" t="s">
        <v>103</v>
      </c>
      <c r="B96" s="17" t="s">
        <v>156</v>
      </c>
      <c r="C96" s="176"/>
    </row>
    <row r="97" spans="1:3" ht="12" customHeight="1">
      <c r="A97" s="342" t="s">
        <v>93</v>
      </c>
      <c r="B97" s="6" t="s">
        <v>477</v>
      </c>
      <c r="C97" s="176"/>
    </row>
    <row r="98" spans="1:3" ht="12" customHeight="1">
      <c r="A98" s="342" t="s">
        <v>94</v>
      </c>
      <c r="B98" s="110" t="s">
        <v>300</v>
      </c>
      <c r="C98" s="176"/>
    </row>
    <row r="99" spans="1:3" ht="12" customHeight="1">
      <c r="A99" s="342" t="s">
        <v>104</v>
      </c>
      <c r="B99" s="111" t="s">
        <v>301</v>
      </c>
      <c r="C99" s="176"/>
    </row>
    <row r="100" spans="1:3" ht="12" customHeight="1">
      <c r="A100" s="342" t="s">
        <v>105</v>
      </c>
      <c r="B100" s="111" t="s">
        <v>302</v>
      </c>
      <c r="C100" s="176"/>
    </row>
    <row r="101" spans="1:3" ht="12" customHeight="1">
      <c r="A101" s="342" t="s">
        <v>106</v>
      </c>
      <c r="B101" s="110" t="s">
        <v>303</v>
      </c>
      <c r="C101" s="176"/>
    </row>
    <row r="102" spans="1:3" ht="12" customHeight="1">
      <c r="A102" s="342" t="s">
        <v>107</v>
      </c>
      <c r="B102" s="110" t="s">
        <v>304</v>
      </c>
      <c r="C102" s="176"/>
    </row>
    <row r="103" spans="1:3" ht="12" customHeight="1">
      <c r="A103" s="342" t="s">
        <v>109</v>
      </c>
      <c r="B103" s="111" t="s">
        <v>305</v>
      </c>
      <c r="C103" s="176"/>
    </row>
    <row r="104" spans="1:3" ht="12" customHeight="1">
      <c r="A104" s="356" t="s">
        <v>157</v>
      </c>
      <c r="B104" s="112" t="s">
        <v>306</v>
      </c>
      <c r="C104" s="176"/>
    </row>
    <row r="105" spans="1:3" ht="12" customHeight="1">
      <c r="A105" s="342" t="s">
        <v>298</v>
      </c>
      <c r="B105" s="112" t="s">
        <v>307</v>
      </c>
      <c r="C105" s="176"/>
    </row>
    <row r="106" spans="1:3" ht="12" customHeight="1" thickBot="1">
      <c r="A106" s="357" t="s">
        <v>299</v>
      </c>
      <c r="B106" s="358" t="s">
        <v>308</v>
      </c>
      <c r="C106" s="180"/>
    </row>
    <row r="107" spans="1:3" ht="12" customHeight="1" thickBot="1">
      <c r="A107" s="30" t="s">
        <v>14</v>
      </c>
      <c r="B107" s="23" t="s">
        <v>309</v>
      </c>
      <c r="C107" s="172">
        <f>+C108+C110+C112</f>
        <v>0</v>
      </c>
    </row>
    <row r="108" spans="1:3" ht="12" customHeight="1">
      <c r="A108" s="340" t="s">
        <v>95</v>
      </c>
      <c r="B108" s="6" t="s">
        <v>173</v>
      </c>
      <c r="C108" s="175"/>
    </row>
    <row r="109" spans="1:3" ht="12" customHeight="1">
      <c r="A109" s="340" t="s">
        <v>96</v>
      </c>
      <c r="B109" s="10" t="s">
        <v>313</v>
      </c>
      <c r="C109" s="175"/>
    </row>
    <row r="110" spans="1:3" ht="12" customHeight="1">
      <c r="A110" s="340" t="s">
        <v>97</v>
      </c>
      <c r="B110" s="10" t="s">
        <v>158</v>
      </c>
      <c r="C110" s="174"/>
    </row>
    <row r="111" spans="1:3" ht="12" customHeight="1">
      <c r="A111" s="340" t="s">
        <v>98</v>
      </c>
      <c r="B111" s="10" t="s">
        <v>314</v>
      </c>
      <c r="C111" s="160"/>
    </row>
    <row r="112" spans="1:3" ht="12" customHeight="1">
      <c r="A112" s="340" t="s">
        <v>99</v>
      </c>
      <c r="B112" s="169" t="s">
        <v>176</v>
      </c>
      <c r="C112" s="160"/>
    </row>
    <row r="113" spans="1:3" ht="12" customHeight="1">
      <c r="A113" s="340" t="s">
        <v>108</v>
      </c>
      <c r="B113" s="168" t="s">
        <v>374</v>
      </c>
      <c r="C113" s="160"/>
    </row>
    <row r="114" spans="1:3" ht="12" customHeight="1">
      <c r="A114" s="340" t="s">
        <v>110</v>
      </c>
      <c r="B114" s="261" t="s">
        <v>319</v>
      </c>
      <c r="C114" s="160"/>
    </row>
    <row r="115" spans="1:3" ht="12" customHeight="1">
      <c r="A115" s="340" t="s">
        <v>159</v>
      </c>
      <c r="B115" s="111" t="s">
        <v>302</v>
      </c>
      <c r="C115" s="160"/>
    </row>
    <row r="116" spans="1:3" ht="12" customHeight="1">
      <c r="A116" s="340" t="s">
        <v>160</v>
      </c>
      <c r="B116" s="111" t="s">
        <v>318</v>
      </c>
      <c r="C116" s="160"/>
    </row>
    <row r="117" spans="1:3" ht="12" customHeight="1">
      <c r="A117" s="340" t="s">
        <v>161</v>
      </c>
      <c r="B117" s="111" t="s">
        <v>317</v>
      </c>
      <c r="C117" s="160"/>
    </row>
    <row r="118" spans="1:3" ht="12" customHeight="1">
      <c r="A118" s="340" t="s">
        <v>310</v>
      </c>
      <c r="B118" s="111" t="s">
        <v>305</v>
      </c>
      <c r="C118" s="160"/>
    </row>
    <row r="119" spans="1:3" ht="12" customHeight="1">
      <c r="A119" s="340" t="s">
        <v>311</v>
      </c>
      <c r="B119" s="111" t="s">
        <v>316</v>
      </c>
      <c r="C119" s="160"/>
    </row>
    <row r="120" spans="1:3" ht="12" customHeight="1" thickBot="1">
      <c r="A120" s="356" t="s">
        <v>312</v>
      </c>
      <c r="B120" s="111" t="s">
        <v>315</v>
      </c>
      <c r="C120" s="161"/>
    </row>
    <row r="121" spans="1:3" ht="12" customHeight="1" thickBot="1">
      <c r="A121" s="30" t="s">
        <v>15</v>
      </c>
      <c r="B121" s="102" t="s">
        <v>478</v>
      </c>
      <c r="C121" s="172">
        <f>+C122+C123</f>
        <v>0</v>
      </c>
    </row>
    <row r="122" spans="1:3" ht="12" customHeight="1">
      <c r="A122" s="340" t="s">
        <v>78</v>
      </c>
      <c r="B122" s="7" t="s">
        <v>479</v>
      </c>
      <c r="C122" s="175"/>
    </row>
    <row r="123" spans="1:3" ht="12" customHeight="1" thickBot="1">
      <c r="A123" s="345" t="s">
        <v>79</v>
      </c>
      <c r="B123" s="10" t="s">
        <v>480</v>
      </c>
      <c r="C123" s="176"/>
    </row>
    <row r="124" spans="1:3" ht="12" customHeight="1" thickBot="1">
      <c r="A124" s="30" t="s">
        <v>16</v>
      </c>
      <c r="B124" s="102" t="s">
        <v>481</v>
      </c>
      <c r="C124" s="172">
        <f>+C91+C107+C121</f>
        <v>0</v>
      </c>
    </row>
    <row r="125" spans="1:3" ht="12" customHeight="1" thickBot="1">
      <c r="A125" s="30" t="s">
        <v>17</v>
      </c>
      <c r="B125" s="102" t="s">
        <v>482</v>
      </c>
      <c r="C125" s="172">
        <f>+C126+C127+C128</f>
        <v>0</v>
      </c>
    </row>
    <row r="126" spans="1:3" s="354" customFormat="1" ht="12" customHeight="1">
      <c r="A126" s="340" t="s">
        <v>82</v>
      </c>
      <c r="B126" s="7" t="s">
        <v>483</v>
      </c>
      <c r="C126" s="160"/>
    </row>
    <row r="127" spans="1:3" ht="12" customHeight="1">
      <c r="A127" s="340" t="s">
        <v>83</v>
      </c>
      <c r="B127" s="7" t="s">
        <v>484</v>
      </c>
      <c r="C127" s="160"/>
    </row>
    <row r="128" spans="1:3" ht="12" customHeight="1" thickBot="1">
      <c r="A128" s="356" t="s">
        <v>84</v>
      </c>
      <c r="B128" s="5" t="s">
        <v>485</v>
      </c>
      <c r="C128" s="160"/>
    </row>
    <row r="129" spans="1:3" ht="12" customHeight="1" thickBot="1">
      <c r="A129" s="30" t="s">
        <v>18</v>
      </c>
      <c r="B129" s="102" t="s">
        <v>486</v>
      </c>
      <c r="C129" s="172">
        <f>+C130+C131+C132+C133</f>
        <v>0</v>
      </c>
    </row>
    <row r="130" spans="1:3" ht="12" customHeight="1">
      <c r="A130" s="340" t="s">
        <v>85</v>
      </c>
      <c r="B130" s="7" t="s">
        <v>487</v>
      </c>
      <c r="C130" s="160"/>
    </row>
    <row r="131" spans="1:3" ht="12" customHeight="1">
      <c r="A131" s="340" t="s">
        <v>86</v>
      </c>
      <c r="B131" s="7" t="s">
        <v>488</v>
      </c>
      <c r="C131" s="160"/>
    </row>
    <row r="132" spans="1:3" ht="12" customHeight="1">
      <c r="A132" s="340" t="s">
        <v>235</v>
      </c>
      <c r="B132" s="7" t="s">
        <v>489</v>
      </c>
      <c r="C132" s="160"/>
    </row>
    <row r="133" spans="1:3" s="354" customFormat="1" ht="12" customHeight="1" thickBot="1">
      <c r="A133" s="356" t="s">
        <v>236</v>
      </c>
      <c r="B133" s="5" t="s">
        <v>490</v>
      </c>
      <c r="C133" s="160"/>
    </row>
    <row r="134" spans="1:11" ht="12" customHeight="1" thickBot="1">
      <c r="A134" s="30" t="s">
        <v>19</v>
      </c>
      <c r="B134" s="102" t="s">
        <v>491</v>
      </c>
      <c r="C134" s="178">
        <f>+C135+C136+C137+C138</f>
        <v>0</v>
      </c>
      <c r="K134" s="359"/>
    </row>
    <row r="135" spans="1:3" ht="12.75">
      <c r="A135" s="340" t="s">
        <v>87</v>
      </c>
      <c r="B135" s="7" t="s">
        <v>320</v>
      </c>
      <c r="C135" s="160"/>
    </row>
    <row r="136" spans="1:3" ht="12" customHeight="1">
      <c r="A136" s="340" t="s">
        <v>88</v>
      </c>
      <c r="B136" s="7" t="s">
        <v>321</v>
      </c>
      <c r="C136" s="160"/>
    </row>
    <row r="137" spans="1:3" s="354" customFormat="1" ht="12" customHeight="1">
      <c r="A137" s="340" t="s">
        <v>247</v>
      </c>
      <c r="B137" s="7" t="s">
        <v>492</v>
      </c>
      <c r="C137" s="160"/>
    </row>
    <row r="138" spans="1:3" s="354" customFormat="1" ht="12" customHeight="1" thickBot="1">
      <c r="A138" s="356" t="s">
        <v>248</v>
      </c>
      <c r="B138" s="5" t="s">
        <v>493</v>
      </c>
      <c r="C138" s="160"/>
    </row>
    <row r="139" spans="1:3" s="354" customFormat="1" ht="12" customHeight="1" thickBot="1">
      <c r="A139" s="30" t="s">
        <v>20</v>
      </c>
      <c r="B139" s="102" t="s">
        <v>494</v>
      </c>
      <c r="C139" s="181">
        <f>+C140+C141+C142+C143</f>
        <v>0</v>
      </c>
    </row>
    <row r="140" spans="1:3" s="354" customFormat="1" ht="12" customHeight="1">
      <c r="A140" s="340" t="s">
        <v>152</v>
      </c>
      <c r="B140" s="7" t="s">
        <v>495</v>
      </c>
      <c r="C140" s="160"/>
    </row>
    <row r="141" spans="1:3" s="354" customFormat="1" ht="12" customHeight="1">
      <c r="A141" s="340" t="s">
        <v>153</v>
      </c>
      <c r="B141" s="7" t="s">
        <v>496</v>
      </c>
      <c r="C141" s="160"/>
    </row>
    <row r="142" spans="1:3" s="354" customFormat="1" ht="12" customHeight="1">
      <c r="A142" s="340" t="s">
        <v>175</v>
      </c>
      <c r="B142" s="7" t="s">
        <v>497</v>
      </c>
      <c r="C142" s="160"/>
    </row>
    <row r="143" spans="1:3" ht="12.75" customHeight="1" thickBot="1">
      <c r="A143" s="340" t="s">
        <v>250</v>
      </c>
      <c r="B143" s="7" t="s">
        <v>498</v>
      </c>
      <c r="C143" s="160"/>
    </row>
    <row r="144" spans="1:3" ht="12" customHeight="1" thickBot="1">
      <c r="A144" s="30" t="s">
        <v>21</v>
      </c>
      <c r="B144" s="102" t="s">
        <v>499</v>
      </c>
      <c r="C144" s="274">
        <f>+C125+C129+C134+C139</f>
        <v>0</v>
      </c>
    </row>
    <row r="145" spans="1:3" ht="15" customHeight="1" thickBot="1">
      <c r="A145" s="360" t="s">
        <v>22</v>
      </c>
      <c r="B145" s="248" t="s">
        <v>500</v>
      </c>
      <c r="C145" s="274">
        <f>+C124+C144</f>
        <v>0</v>
      </c>
    </row>
    <row r="146" ht="13.5" thickBot="1"/>
    <row r="147" spans="1:3" ht="15" customHeight="1" thickBot="1">
      <c r="A147" s="158" t="s">
        <v>501</v>
      </c>
      <c r="B147" s="159"/>
      <c r="C147" s="99"/>
    </row>
    <row r="148" spans="1:3" ht="14.25" customHeight="1" thickBot="1">
      <c r="A148" s="158" t="s">
        <v>170</v>
      </c>
      <c r="B148" s="159"/>
      <c r="C14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558</v>
      </c>
    </row>
    <row r="2" spans="1:3" s="290" customFormat="1" ht="25.5" customHeight="1">
      <c r="A2" s="255" t="s">
        <v>168</v>
      </c>
      <c r="B2" s="229" t="s">
        <v>463</v>
      </c>
      <c r="C2" s="240" t="s">
        <v>54</v>
      </c>
    </row>
    <row r="3" spans="1:3" s="290" customFormat="1" ht="24.75" thickBot="1">
      <c r="A3" s="283" t="s">
        <v>167</v>
      </c>
      <c r="B3" s="230" t="s">
        <v>502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30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>
        <v>30</v>
      </c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30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30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580</v>
      </c>
    </row>
    <row r="47" spans="1:3" ht="12" customHeight="1">
      <c r="A47" s="285" t="s">
        <v>89</v>
      </c>
      <c r="B47" s="7" t="s">
        <v>44</v>
      </c>
      <c r="C47" s="61"/>
    </row>
    <row r="48" spans="1:3" ht="12" customHeight="1">
      <c r="A48" s="285" t="s">
        <v>90</v>
      </c>
      <c r="B48" s="6" t="s">
        <v>154</v>
      </c>
      <c r="C48" s="64"/>
    </row>
    <row r="49" spans="1:3" ht="12" customHeight="1">
      <c r="A49" s="285" t="s">
        <v>91</v>
      </c>
      <c r="B49" s="6" t="s">
        <v>122</v>
      </c>
      <c r="C49" s="64">
        <v>580</v>
      </c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/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5" customHeight="1" thickBot="1">
      <c r="A57" s="126" t="s">
        <v>15</v>
      </c>
      <c r="B57" s="102" t="s">
        <v>8</v>
      </c>
      <c r="C57" s="219"/>
    </row>
    <row r="58" spans="1:3" ht="13.5" thickBot="1">
      <c r="A58" s="126" t="s">
        <v>16</v>
      </c>
      <c r="B58" s="155" t="s">
        <v>449</v>
      </c>
      <c r="C58" s="238">
        <f>+C46+C52+C57</f>
        <v>580</v>
      </c>
    </row>
    <row r="59" ht="15" customHeight="1" thickBot="1">
      <c r="C59" s="239"/>
    </row>
    <row r="60" spans="1:3" ht="14.25" customHeight="1" thickBot="1">
      <c r="A60" s="158" t="s">
        <v>440</v>
      </c>
      <c r="B60" s="159"/>
      <c r="C60" s="99"/>
    </row>
    <row r="61" spans="1:3" ht="13.5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559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503</v>
      </c>
      <c r="C3" s="241" t="s">
        <v>47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2965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>
        <v>2965</v>
      </c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2965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2965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3317</v>
      </c>
    </row>
    <row r="46" spans="1:3" ht="12" customHeight="1">
      <c r="A46" s="285" t="s">
        <v>89</v>
      </c>
      <c r="B46" s="7" t="s">
        <v>44</v>
      </c>
      <c r="C46" s="61">
        <v>2612</v>
      </c>
    </row>
    <row r="47" spans="1:3" ht="12" customHeight="1">
      <c r="A47" s="285" t="s">
        <v>90</v>
      </c>
      <c r="B47" s="6" t="s">
        <v>154</v>
      </c>
      <c r="C47" s="64">
        <v>705</v>
      </c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3317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C60" sqref="C60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560</v>
      </c>
    </row>
    <row r="2" spans="1:3" s="290" customFormat="1" ht="25.5" customHeight="1">
      <c r="A2" s="255" t="s">
        <v>168</v>
      </c>
      <c r="B2" s="229" t="s">
        <v>463</v>
      </c>
      <c r="C2" s="240" t="s">
        <v>55</v>
      </c>
    </row>
    <row r="3" spans="1:3" s="290" customFormat="1" ht="24.75" thickBot="1">
      <c r="A3" s="283" t="s">
        <v>167</v>
      </c>
      <c r="B3" s="230" t="s">
        <v>504</v>
      </c>
      <c r="C3" s="241" t="s">
        <v>54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1078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>
        <v>1078</v>
      </c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1078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1078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1206</v>
      </c>
    </row>
    <row r="46" spans="1:3" ht="12" customHeight="1">
      <c r="A46" s="285" t="s">
        <v>89</v>
      </c>
      <c r="B46" s="7" t="s">
        <v>44</v>
      </c>
      <c r="C46" s="61">
        <v>950</v>
      </c>
    </row>
    <row r="47" spans="1:3" ht="12" customHeight="1">
      <c r="A47" s="285" t="s">
        <v>90</v>
      </c>
      <c r="B47" s="6" t="s">
        <v>154</v>
      </c>
      <c r="C47" s="64">
        <v>256</v>
      </c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1206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Klári</cp:lastModifiedBy>
  <cp:lastPrinted>2015-02-16T07:16:39Z</cp:lastPrinted>
  <dcterms:created xsi:type="dcterms:W3CDTF">1999-10-30T10:30:45Z</dcterms:created>
  <dcterms:modified xsi:type="dcterms:W3CDTF">2015-02-16T07:16:57Z</dcterms:modified>
  <cp:category/>
  <cp:version/>
  <cp:contentType/>
  <cp:contentStatus/>
</cp:coreProperties>
</file>